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Q:\SGAO\SGAO\GPSA\GPSA Appropriations\Appropriation Templates\"/>
    </mc:Choice>
  </mc:AlternateContent>
  <xr:revisionPtr revIDLastSave="0" documentId="13_ncr:1_{EB11FB40-5454-484E-A2E1-E28FDBDEC4B0}" xr6:coauthVersionLast="47" xr6:coauthVersionMax="47" xr10:uidLastSave="{00000000-0000-0000-0000-000000000000}"/>
  <bookViews>
    <workbookView xWindow="-120" yWindow="-120" windowWidth="29040" windowHeight="15720" xr2:uid="{82EFAB0D-72E6-45EB-AE08-4CBFF174488D}"/>
  </bookViews>
  <sheets>
    <sheet name="Appropriation Request" sheetId="1" r:id="rId1"/>
    <sheet name="Appropriation Process" sheetId="3" r:id="rId2"/>
    <sheet name="Fall 2026 Schedule" sheetId="4" r:id="rId3"/>
    <sheet name="Standing Rules"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9" i="1" l="1"/>
  <c r="C64" i="1"/>
  <c r="C63" i="1"/>
  <c r="C62" i="1"/>
  <c r="L209" i="1"/>
  <c r="L210" i="1"/>
  <c r="L211" i="1"/>
  <c r="L212" i="1"/>
  <c r="L213" i="1"/>
  <c r="L214" i="1"/>
  <c r="L215" i="1"/>
  <c r="L216" i="1"/>
  <c r="L217" i="1"/>
  <c r="L218" i="1"/>
  <c r="L184" i="1"/>
  <c r="L185" i="1"/>
  <c r="L186" i="1"/>
  <c r="L187" i="1"/>
  <c r="L188" i="1"/>
  <c r="L189" i="1"/>
  <c r="L190" i="1"/>
  <c r="L191" i="1"/>
  <c r="L192" i="1"/>
  <c r="L193" i="1"/>
  <c r="L159" i="1"/>
  <c r="L160" i="1"/>
  <c r="L161" i="1"/>
  <c r="L162" i="1"/>
  <c r="L163" i="1"/>
  <c r="L164" i="1"/>
  <c r="L165" i="1"/>
  <c r="L166" i="1"/>
  <c r="L167" i="1"/>
  <c r="L168" i="1"/>
  <c r="L141" i="1"/>
  <c r="L140" i="1"/>
  <c r="L139" i="1"/>
  <c r="L138" i="1"/>
  <c r="L137" i="1"/>
  <c r="L136" i="1"/>
  <c r="L135" i="1"/>
  <c r="L134" i="1"/>
  <c r="L119" i="1"/>
  <c r="L118" i="1"/>
  <c r="L117" i="1"/>
  <c r="L115" i="1"/>
  <c r="L114" i="1"/>
  <c r="L113" i="1"/>
  <c r="L112" i="1"/>
  <c r="K34" i="1" a="1"/>
  <c r="K34" i="1" s="1"/>
  <c r="K35" i="1" a="1"/>
  <c r="K35" i="1" s="1"/>
  <c r="K219" i="1"/>
  <c r="K64" i="1" s="1"/>
  <c r="F219" i="1"/>
  <c r="F64" i="1" s="1"/>
  <c r="K194" i="1"/>
  <c r="K63" i="1" s="1"/>
  <c r="F194" i="1"/>
  <c r="F63" i="1" s="1"/>
  <c r="K169" i="1"/>
  <c r="K62" i="1" s="1"/>
  <c r="F169" i="1"/>
  <c r="F62" i="1" s="1"/>
  <c r="F142" i="1"/>
  <c r="F144" i="1" s="1"/>
  <c r="K142" i="1"/>
  <c r="K59" i="1" s="1"/>
  <c r="K120" i="1"/>
  <c r="K122" i="1" s="1"/>
  <c r="F120" i="1"/>
  <c r="F122" i="1" s="1"/>
  <c r="H141" i="1"/>
  <c r="H140" i="1"/>
  <c r="H139" i="1"/>
  <c r="H138" i="1"/>
  <c r="H137" i="1"/>
  <c r="H136" i="1"/>
  <c r="H135" i="1"/>
  <c r="H134" i="1"/>
  <c r="H113" i="1"/>
  <c r="H114" i="1"/>
  <c r="H115" i="1"/>
  <c r="H116" i="1"/>
  <c r="H117" i="1"/>
  <c r="H118" i="1"/>
  <c r="H119" i="1"/>
  <c r="H112" i="1"/>
  <c r="H218" i="1"/>
  <c r="H217" i="1"/>
  <c r="H216" i="1"/>
  <c r="H215" i="1"/>
  <c r="H214" i="1"/>
  <c r="H213" i="1"/>
  <c r="H212" i="1"/>
  <c r="H211" i="1"/>
  <c r="H210" i="1"/>
  <c r="H209" i="1"/>
  <c r="L208" i="1"/>
  <c r="H208" i="1"/>
  <c r="H193" i="1"/>
  <c r="H192" i="1"/>
  <c r="H191" i="1"/>
  <c r="H190" i="1"/>
  <c r="H189" i="1"/>
  <c r="H188" i="1"/>
  <c r="H187" i="1"/>
  <c r="H186" i="1"/>
  <c r="H185" i="1"/>
  <c r="H184" i="1"/>
  <c r="L183" i="1"/>
  <c r="H183" i="1"/>
  <c r="C58" i="1"/>
  <c r="L116" i="1"/>
  <c r="L91" i="1"/>
  <c r="H91" i="1"/>
  <c r="L90" i="1"/>
  <c r="H90" i="1"/>
  <c r="H168" i="1"/>
  <c r="H167" i="1"/>
  <c r="H166" i="1"/>
  <c r="H165" i="1"/>
  <c r="H164" i="1"/>
  <c r="H163" i="1"/>
  <c r="H162" i="1"/>
  <c r="H161" i="1"/>
  <c r="H160" i="1"/>
  <c r="H159" i="1"/>
  <c r="H158" i="1"/>
  <c r="L67" i="1"/>
  <c r="L68" i="1"/>
  <c r="L69" i="1"/>
  <c r="L70" i="1"/>
  <c r="L71" i="1"/>
  <c r="L72" i="1"/>
  <c r="L73" i="1"/>
  <c r="L74" i="1"/>
  <c r="L75" i="1"/>
  <c r="L78" i="1"/>
  <c r="L79" i="1"/>
  <c r="L80" i="1"/>
  <c r="L83" i="1"/>
  <c r="L84" i="1"/>
  <c r="L85" i="1"/>
  <c r="L86" i="1"/>
  <c r="L87" i="1"/>
  <c r="L92" i="1"/>
  <c r="H67" i="1"/>
  <c r="H68" i="1"/>
  <c r="H69" i="1"/>
  <c r="H70" i="1"/>
  <c r="H71" i="1"/>
  <c r="H72" i="1"/>
  <c r="H73" i="1"/>
  <c r="H74" i="1"/>
  <c r="H75" i="1"/>
  <c r="H78" i="1"/>
  <c r="H79" i="1"/>
  <c r="H80" i="1"/>
  <c r="H83" i="1"/>
  <c r="H84" i="1"/>
  <c r="H85" i="1"/>
  <c r="H86" i="1"/>
  <c r="H87" i="1"/>
  <c r="H92" i="1"/>
  <c r="L64" i="1" l="1"/>
  <c r="L63" i="1"/>
  <c r="F59" i="1"/>
  <c r="K144" i="1"/>
  <c r="K58" i="1"/>
  <c r="K93" i="1" s="1"/>
  <c r="F58" i="1"/>
  <c r="L158" i="1"/>
  <c r="K94" i="1" l="1"/>
  <c r="K95" i="1" s="1"/>
  <c r="F93" i="1"/>
  <c r="F94" i="1" s="1"/>
  <c r="F95" i="1" s="1"/>
  <c r="L62" i="1"/>
  <c r="L59" i="1"/>
  <c r="L58" i="1"/>
  <c r="L95" i="1" l="1"/>
  <c r="L9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Karl Anderson</author>
  </authors>
  <commentList>
    <comment ref="C67" authorId="0" shapeId="0" xr:uid="{60F99E40-C0CA-458C-ADD7-3B04F38649A3}">
      <text>
        <r>
          <rPr>
            <b/>
            <sz val="9"/>
            <color indexed="81"/>
            <rFont val="Tahoma"/>
            <charset val="1"/>
          </rPr>
          <t>Karl Anderson:</t>
        </r>
        <r>
          <rPr>
            <sz val="9"/>
            <color indexed="81"/>
            <rFont val="Tahoma"/>
            <charset val="1"/>
          </rPr>
          <t xml:space="preserve">
Food for general body meetings</t>
        </r>
      </text>
    </comment>
    <comment ref="C68" authorId="0" shapeId="0" xr:uid="{27DF7808-A717-41C3-9834-1556C3AE7766}">
      <text>
        <r>
          <rPr>
            <b/>
            <sz val="9"/>
            <color indexed="81"/>
            <rFont val="Tahoma"/>
            <family val="2"/>
          </rPr>
          <t>Karl Anderson:</t>
        </r>
        <r>
          <rPr>
            <sz val="9"/>
            <color indexed="81"/>
            <rFont val="Tahoma"/>
            <family val="2"/>
          </rPr>
          <t xml:space="preserve">
Museum Entrance Fee, Bowling Lane Rentals, etc.</t>
        </r>
      </text>
    </comment>
    <comment ref="C71" authorId="0" shapeId="0" xr:uid="{17AFC51B-24E3-403E-8E7C-D64A4877F84B}">
      <text>
        <r>
          <rPr>
            <b/>
            <sz val="9"/>
            <color indexed="81"/>
            <rFont val="Tahoma"/>
            <family val="2"/>
          </rPr>
          <t>Karl Anderson:</t>
        </r>
        <r>
          <rPr>
            <sz val="9"/>
            <color indexed="81"/>
            <rFont val="Tahoma"/>
            <family val="2"/>
          </rPr>
          <t xml:space="preserve">
Tabling items with CSO logo, stickers, etc.
T-Shirts are unallowable</t>
        </r>
      </text>
    </comment>
    <comment ref="C72" authorId="0" shapeId="0" xr:uid="{1BA889C6-0773-4F5A-86A4-4E1BD99932CA}">
      <text>
        <r>
          <rPr>
            <b/>
            <sz val="9"/>
            <color indexed="81"/>
            <rFont val="Tahoma"/>
            <family val="2"/>
          </rPr>
          <t>Karl Anderson:</t>
        </r>
        <r>
          <rPr>
            <sz val="9"/>
            <color indexed="81"/>
            <rFont val="Tahoma"/>
            <family val="2"/>
          </rPr>
          <t xml:space="preserve">
Daily Lobo Advertisements, Social Media Ads
</t>
        </r>
      </text>
    </comment>
    <comment ref="C73" authorId="0" shapeId="0" xr:uid="{433A5558-684F-4230-B78B-07E5419AB1E7}">
      <text>
        <r>
          <rPr>
            <b/>
            <sz val="9"/>
            <color indexed="81"/>
            <rFont val="Tahoma"/>
            <family val="2"/>
          </rPr>
          <t>Karl Anderson:</t>
        </r>
        <r>
          <rPr>
            <sz val="9"/>
            <color indexed="81"/>
            <rFont val="Tahoma"/>
            <family val="2"/>
          </rPr>
          <t xml:space="preserve">
Ballroom Rental, SUB Rental, etc. </t>
        </r>
      </text>
    </comment>
    <comment ref="C83" authorId="0" shapeId="0" xr:uid="{EA4BA76C-CCBA-4A2B-A32F-736C08A50D11}">
      <text>
        <r>
          <rPr>
            <b/>
            <sz val="9"/>
            <color indexed="81"/>
            <rFont val="Tahoma"/>
            <family val="2"/>
          </rPr>
          <t>Karl Anderson:</t>
        </r>
        <r>
          <rPr>
            <sz val="9"/>
            <color indexed="81"/>
            <rFont val="Tahoma"/>
            <family val="2"/>
          </rPr>
          <t xml:space="preserve">
Pens, Pencils, Notebooks, Staples, etc. not customized</t>
        </r>
      </text>
    </comment>
    <comment ref="C84" authorId="0" shapeId="0" xr:uid="{8DB3B134-F558-4132-95F4-B6369BD5FB5C}">
      <text>
        <r>
          <rPr>
            <b/>
            <sz val="9"/>
            <color indexed="81"/>
            <rFont val="Tahoma"/>
            <family val="2"/>
          </rPr>
          <t>Karl Anderson:</t>
        </r>
        <r>
          <rPr>
            <sz val="9"/>
            <color indexed="81"/>
            <rFont val="Tahoma"/>
            <family val="2"/>
          </rPr>
          <t xml:space="preserve">
Textbooks, Books, Scholarly Journals, etc.</t>
        </r>
      </text>
    </comment>
    <comment ref="C85" authorId="0" shapeId="0" xr:uid="{56A4EAE8-6F66-46D6-BA01-360EC0D462AA}">
      <text>
        <r>
          <rPr>
            <b/>
            <sz val="9"/>
            <color indexed="81"/>
            <rFont val="Tahoma"/>
            <family val="2"/>
          </rPr>
          <t>Karl Anderson:</t>
        </r>
        <r>
          <rPr>
            <sz val="9"/>
            <color indexed="81"/>
            <rFont val="Tahoma"/>
            <family val="2"/>
          </rPr>
          <t xml:space="preserve">
Peripherals; mouse, keyboard, USB drives, etc.</t>
        </r>
      </text>
    </comment>
    <comment ref="C86" authorId="0" shapeId="0" xr:uid="{EB4FB0A4-17AE-45B4-8E45-87409F75E505}">
      <text>
        <r>
          <rPr>
            <b/>
            <sz val="9"/>
            <color indexed="81"/>
            <rFont val="Tahoma"/>
            <family val="2"/>
          </rPr>
          <t>Karl Anderson:</t>
        </r>
        <r>
          <rPr>
            <sz val="9"/>
            <color indexed="81"/>
            <rFont val="Tahoma"/>
            <family val="2"/>
          </rPr>
          <t xml:space="preserve">
Copy Paper, Ink, Toner, Cartridges
</t>
        </r>
      </text>
    </comment>
    <comment ref="C159" authorId="0" shapeId="0" xr:uid="{7E17AD1F-6ECC-4135-9110-4DECA464FBB9}">
      <text>
        <r>
          <rPr>
            <b/>
            <sz val="9"/>
            <color indexed="81"/>
            <rFont val="Tahoma"/>
            <family val="2"/>
          </rPr>
          <t>Karl Anderson:</t>
        </r>
        <r>
          <rPr>
            <sz val="9"/>
            <color indexed="81"/>
            <rFont val="Tahoma"/>
            <family val="2"/>
          </rPr>
          <t xml:space="preserve">
Decorations, utensils, etc.</t>
        </r>
      </text>
    </comment>
    <comment ref="C184" authorId="0" shapeId="0" xr:uid="{095F7483-3CBF-452A-919A-735EE3660EAA}">
      <text>
        <r>
          <rPr>
            <b/>
            <sz val="9"/>
            <color indexed="81"/>
            <rFont val="Tahoma"/>
            <family val="2"/>
          </rPr>
          <t>Karl Anderson:</t>
        </r>
        <r>
          <rPr>
            <sz val="9"/>
            <color indexed="81"/>
            <rFont val="Tahoma"/>
            <family val="2"/>
          </rPr>
          <t xml:space="preserve">
Decorations, utensils, etc.</t>
        </r>
      </text>
    </comment>
    <comment ref="C209" authorId="0" shapeId="0" xr:uid="{4B415EC8-17D5-44AF-B500-30DA3EE73365}">
      <text>
        <r>
          <rPr>
            <b/>
            <sz val="9"/>
            <color indexed="81"/>
            <rFont val="Tahoma"/>
            <family val="2"/>
          </rPr>
          <t>Karl Anderson:</t>
        </r>
        <r>
          <rPr>
            <sz val="9"/>
            <color indexed="81"/>
            <rFont val="Tahoma"/>
            <family val="2"/>
          </rPr>
          <t xml:space="preserve">
Decorations, utensils, etc.</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<sst xmlns="http://schemas.openxmlformats.org/spreadsheetml/2006/main" count="254" uniqueCount="137">
  <si>
    <t>Category</t>
  </si>
  <si>
    <t>Conference / Registration Fees</t>
  </si>
  <si>
    <t>Flights</t>
  </si>
  <si>
    <t>Hotel</t>
  </si>
  <si>
    <t>Required?</t>
  </si>
  <si>
    <t>Attached?</t>
  </si>
  <si>
    <t>Total Requested Amount</t>
  </si>
  <si>
    <t>TOTAL</t>
  </si>
  <si>
    <t>Addition / (Reduction)</t>
  </si>
  <si>
    <t>Travel Dates</t>
  </si>
  <si>
    <t>Reason for cut / reduction</t>
  </si>
  <si>
    <t xml:space="preserve">Mileage </t>
  </si>
  <si>
    <t>Recommendation</t>
  </si>
  <si>
    <t>Quote</t>
  </si>
  <si>
    <t>Finance Committee Use Only</t>
  </si>
  <si>
    <t>FINANCE COMMITTEE NOTES:</t>
  </si>
  <si>
    <t>Name of Event</t>
  </si>
  <si>
    <t>Event Date</t>
  </si>
  <si>
    <t>Reason for Travel Request</t>
  </si>
  <si>
    <t>Food/Refreshments</t>
  </si>
  <si>
    <t>Rental Car</t>
  </si>
  <si>
    <t xml:space="preserve">Gas </t>
  </si>
  <si>
    <t>Other (please describe above)</t>
  </si>
  <si>
    <t>APPROPRIATIONS BILL FUNDING REQUEST</t>
  </si>
  <si>
    <t>ORGANIZATION CONTACT INFORMATION</t>
  </si>
  <si>
    <t xml:space="preserve">Date </t>
  </si>
  <si>
    <t>Campus Address</t>
  </si>
  <si>
    <t>Primary Contact Name</t>
  </si>
  <si>
    <t>Phone Number</t>
  </si>
  <si>
    <t xml:space="preserve">Email Address </t>
  </si>
  <si>
    <t>Secondary Contact Name</t>
  </si>
  <si>
    <t>Name of Organization</t>
  </si>
  <si>
    <t>Index Number (If New Org, write "NEW")</t>
  </si>
  <si>
    <t>Website or Facebook Page (paste link)</t>
  </si>
  <si>
    <t>Number of Active Members</t>
  </si>
  <si>
    <t xml:space="preserve">     </t>
  </si>
  <si>
    <t>Undergraduate</t>
  </si>
  <si>
    <t>Graduate</t>
  </si>
  <si>
    <t>Other</t>
  </si>
  <si>
    <t>2026 - 2027</t>
  </si>
  <si>
    <t>YES</t>
  </si>
  <si>
    <t>NO</t>
  </si>
  <si>
    <t>Our organization is chartered with SAC for the current Fiscal Year</t>
  </si>
  <si>
    <t>Our organization has received funding in the past and/or current academic year</t>
  </si>
  <si>
    <t>Student Organization Information Questionnaire</t>
  </si>
  <si>
    <t>PREVIOUS FUNDING INFORMATION</t>
  </si>
  <si>
    <t>APPROPRIATION REQUEST</t>
  </si>
  <si>
    <t xml:space="preserve">Description of Request: </t>
  </si>
  <si>
    <t>Honorarium</t>
  </si>
  <si>
    <t>Professional Services</t>
  </si>
  <si>
    <t>Facility Rentals</t>
  </si>
  <si>
    <t>Promotional Items</t>
  </si>
  <si>
    <t>Computers</t>
  </si>
  <si>
    <t>Printer</t>
  </si>
  <si>
    <t>Printing supplies</t>
  </si>
  <si>
    <t>Office Supplies</t>
  </si>
  <si>
    <t>Other Supplies</t>
  </si>
  <si>
    <t>TRAVEL</t>
  </si>
  <si>
    <t>SERVICES</t>
  </si>
  <si>
    <t>EVENTS</t>
  </si>
  <si>
    <t>EQUIPMENT</t>
  </si>
  <si>
    <t>Other Equipment</t>
  </si>
  <si>
    <t>SUPPLIES</t>
  </si>
  <si>
    <t>MISCELLANEOUS</t>
  </si>
  <si>
    <t>Educational Supplies</t>
  </si>
  <si>
    <t>Computer Supplies</t>
  </si>
  <si>
    <t>Entrance Fees</t>
  </si>
  <si>
    <t>Rental Fees</t>
  </si>
  <si>
    <t>Advertisements</t>
  </si>
  <si>
    <t>Other Services</t>
  </si>
  <si>
    <t>Foundation Surcharge</t>
  </si>
  <si>
    <t>Total</t>
  </si>
  <si>
    <t>Subtotal</t>
  </si>
  <si>
    <t xml:space="preserve">Copying &amp; Printing </t>
  </si>
  <si>
    <t>Facility Repairs &amp; 
     Rentals</t>
  </si>
  <si>
    <t>Equipment Repairs &amp; 
     Rentals</t>
  </si>
  <si>
    <t>Total Amt Per Student</t>
  </si>
  <si>
    <t>TRAVEL REQUEST #1 - Breakdown</t>
  </si>
  <si>
    <t>Travel Breakdown Below (Click me)</t>
  </si>
  <si>
    <t>Name of Conference / Trip</t>
  </si>
  <si>
    <t>Return to Main Appropriation Request</t>
  </si>
  <si>
    <t>TRAVEL REQUEST #2 - Breakdown</t>
  </si>
  <si>
    <t>Food / Refreshments</t>
  </si>
  <si>
    <t>Supply Costs</t>
  </si>
  <si>
    <t>Other (describe above)</t>
  </si>
  <si>
    <t xml:space="preserve">Description of Request </t>
  </si>
  <si>
    <t>Est. # of Attendees</t>
  </si>
  <si>
    <t>Event Breakdown Below (click me)</t>
  </si>
  <si>
    <t>EVENT REQUEST #1 - Breakdown</t>
  </si>
  <si>
    <t>EVENT REQUEST #2 - Breakdown</t>
  </si>
  <si>
    <t>EVENT REQUEST #3 - Breakdown</t>
  </si>
  <si>
    <r>
      <t xml:space="preserve">Brief Description of Items 
</t>
    </r>
    <r>
      <rPr>
        <b/>
        <i/>
        <sz val="11"/>
        <color theme="1"/>
        <rFont val="Aptos Narrow"/>
        <family val="2"/>
        <scheme val="minor"/>
      </rPr>
      <t>*75 character limit*</t>
    </r>
  </si>
  <si>
    <r>
      <t xml:space="preserve">Brief Description of items 
</t>
    </r>
    <r>
      <rPr>
        <b/>
        <i/>
        <sz val="11"/>
        <color theme="1"/>
        <rFont val="Aptos Narrow"/>
        <family val="2"/>
        <scheme val="minor"/>
      </rPr>
      <t>*200 Character Limit*</t>
    </r>
  </si>
  <si>
    <t>See breakdown</t>
  </si>
  <si>
    <t># of Grad Students Attending</t>
  </si>
  <si>
    <t>If your student group received previous funding (Budget or Appropriation) from GPSA, please provide information regarding (1) budget, PB Funds, or appropriations {or any combination of the three}, (2) the amount approved, (3) the semester applied, and (4) why additional funding is necessary:</t>
  </si>
  <si>
    <t>Abridged Summary of Finance Committee Standing Rules</t>
  </si>
  <si>
    <t xml:space="preserve">Student organizations are limited to one (1) appropriation request per semester and with one (1) line item of each category per event. </t>
  </si>
  <si>
    <t>Any item not included below is subject to a maximum funding of 70% of quoted price subject to FC discretion and compliance with UNM and GPSA policy</t>
  </si>
  <si>
    <t xml:space="preserve">Type of Request </t>
  </si>
  <si>
    <r>
      <rPr>
        <b/>
        <sz val="12"/>
        <color rgb="FF0000FF"/>
        <rFont val="Aptos Narrow"/>
        <family val="2"/>
        <scheme val="minor"/>
      </rPr>
      <t>Maximum</t>
    </r>
    <r>
      <rPr>
        <b/>
        <sz val="12"/>
        <color theme="1"/>
        <rFont val="Aptos Narrow"/>
        <family val="2"/>
        <scheme val="minor"/>
      </rPr>
      <t xml:space="preserve"> Funding Available </t>
    </r>
  </si>
  <si>
    <t>Advertising</t>
  </si>
  <si>
    <t>Computer &amp; Peripherals</t>
  </si>
  <si>
    <t>Printing Supplies</t>
  </si>
  <si>
    <t xml:space="preserve">Conference / Registration Fees </t>
  </si>
  <si>
    <t>$900 per organization per conference                                                               $300 per student per conference                                                                           Not to exceed $1,800 for up to (2) conferences per yr</t>
  </si>
  <si>
    <t>Copying Services</t>
  </si>
  <si>
    <t>Food - Refreshments</t>
  </si>
  <si>
    <t>Honorarium (cannot be paid to UNM employees or students)</t>
  </si>
  <si>
    <t>$500 per event</t>
  </si>
  <si>
    <t>Individual or group membership dues</t>
  </si>
  <si>
    <t xml:space="preserve">$0- NOT FUNDED </t>
  </si>
  <si>
    <r>
      <t>Office Supplies -</t>
    </r>
    <r>
      <rPr>
        <sz val="11"/>
        <color rgb="FF0000FF"/>
        <rFont val="Aptos Narrow"/>
        <family val="2"/>
        <scheme val="minor"/>
      </rPr>
      <t xml:space="preserve"> </t>
    </r>
    <r>
      <rPr>
        <b/>
        <i/>
        <sz val="11"/>
        <color rgb="FF0000FF"/>
        <rFont val="Calibri"/>
        <family val="2"/>
      </rPr>
      <t>(Must be of unexpected need or event)</t>
    </r>
  </si>
  <si>
    <t>Travel - Driving</t>
  </si>
  <si>
    <t>.70 per mile</t>
  </si>
  <si>
    <t xml:space="preserve">Travel- Airfare </t>
  </si>
  <si>
    <r>
      <t xml:space="preserve">Maximum of 75% economy class                                                                    Maximum Allocation of $500 per student                                                                </t>
    </r>
    <r>
      <rPr>
        <sz val="11"/>
        <color theme="1"/>
        <rFont val="Calibri"/>
        <family val="2"/>
      </rPr>
      <t xml:space="preserve"> $3,000 max allocation per conference</t>
    </r>
  </si>
  <si>
    <r>
      <t xml:space="preserve">Travel- Per Diem (lodging and meals) </t>
    </r>
    <r>
      <rPr>
        <b/>
        <sz val="11"/>
        <color rgb="FF0000FF"/>
        <rFont val="Aptos Narrow"/>
        <family val="2"/>
        <scheme val="minor"/>
      </rPr>
      <t xml:space="preserve"> (Must be &gt;50 miles from UNM)</t>
    </r>
  </si>
  <si>
    <t>$85/person/day                                                                                                        Maximum Allocation of $1,800/Conference</t>
  </si>
  <si>
    <t xml:space="preserve">Please Note:  </t>
  </si>
  <si>
    <t xml:space="preserve">For the complete GPSA Finance Committee Standing Rules, please visit: </t>
  </si>
  <si>
    <t>last update:</t>
  </si>
  <si>
    <t>Any physical equipment, office supplies, or educational materials/subscriptions purchased with GPSA funding must be stored at UNM, available to the organization and its members, when not being used for purposes of the organization on or outside of UNM.</t>
  </si>
  <si>
    <t>Note: Hover over cells with a red mark in upper right to review example items. Travel and Events are auto-calculated based on the breakouts. Please round all requests to the next whole dollar.</t>
  </si>
  <si>
    <t>Meals</t>
  </si>
  <si>
    <t>Any line item over $200 must include a quote at the time of the appropriation request submission deadline. Failure to provide a required quotation will result in a 70% reduction of the request, with a maximum allocation of $200.</t>
  </si>
  <si>
    <t>Professional Services (speaker, trainer, entertainer, etc.)</t>
  </si>
  <si>
    <r>
      <t>Up to </t>
    </r>
    <r>
      <rPr>
        <b/>
        <sz val="12"/>
        <color rgb="FF000000"/>
        <rFont val="Times New Roman"/>
        <family val="1"/>
      </rPr>
      <t>70% of the requested amount</t>
    </r>
    <r>
      <rPr>
        <sz val="12"/>
        <color rgb="FF000000"/>
        <rFont val="Times New Roman"/>
        <family val="1"/>
      </rPr>
      <t>, with a maximum allocation of </t>
    </r>
    <r>
      <rPr>
        <b/>
        <sz val="12"/>
        <color rgb="FF000000"/>
        <rFont val="Times New Roman"/>
        <family val="1"/>
      </rPr>
      <t>$1,000</t>
    </r>
    <r>
      <rPr>
        <sz val="12"/>
        <color rgb="FF000000"/>
        <rFont val="Times New Roman"/>
        <family val="1"/>
      </rPr>
      <t>.</t>
    </r>
  </si>
  <si>
    <t>Small Event (fewer than 100 attendees): up to $500 per event.</t>
  </si>
  <si>
    <t>Large Event (100 or more attendees): up to $1,000 per event</t>
  </si>
  <si>
    <r>
      <t>Maximum of </t>
    </r>
    <r>
      <rPr>
        <b/>
        <sz val="12"/>
        <color rgb="FF000000"/>
        <rFont val="Times New Roman"/>
        <family val="1"/>
      </rPr>
      <t>two (2) events per semester</t>
    </r>
  </si>
  <si>
    <r>
      <t>Up to </t>
    </r>
    <r>
      <rPr>
        <b/>
        <sz val="12"/>
        <color rgb="FF000000"/>
        <rFont val="Times New Roman"/>
        <family val="1"/>
      </rPr>
      <t>$150 per meeting</t>
    </r>
    <r>
      <rPr>
        <sz val="12"/>
        <color rgb="FF000000"/>
        <rFont val="Times New Roman"/>
        <family val="1"/>
      </rPr>
      <t>, with a maximum of </t>
    </r>
    <r>
      <rPr>
        <b/>
        <sz val="12"/>
        <color rgb="FF000000"/>
        <rFont val="Times New Roman"/>
        <family val="1"/>
      </rPr>
      <t>four (4) meetings per semester</t>
    </r>
    <r>
      <rPr>
        <sz val="12"/>
        <color rgb="FF000000"/>
        <rFont val="Times New Roman"/>
        <family val="1"/>
      </rPr>
      <t>.</t>
    </r>
  </si>
  <si>
    <t>Facility Rental</t>
  </si>
  <si>
    <t>Up to 70% of the requested amount, with a maximum allocation of $1,000.</t>
  </si>
  <si>
    <r>
      <t>Up to </t>
    </r>
    <r>
      <rPr>
        <b/>
        <sz val="12"/>
        <color rgb="FF000000"/>
        <rFont val="Times New Roman"/>
        <family val="1"/>
      </rPr>
      <t>$5 per piece</t>
    </r>
    <r>
      <rPr>
        <sz val="12"/>
        <color rgb="FF000000"/>
        <rFont val="Times New Roman"/>
        <family val="1"/>
      </rPr>
      <t> and up to </t>
    </r>
    <r>
      <rPr>
        <b/>
        <sz val="12"/>
        <color rgb="FF000000"/>
        <rFont val="Times New Roman"/>
        <family val="1"/>
      </rPr>
      <t>70% of the requested amount</t>
    </r>
    <r>
      <rPr>
        <sz val="12"/>
        <color rgb="FF000000"/>
        <rFont val="Times New Roman"/>
        <family val="1"/>
      </rPr>
      <t>, with a maximum allocation of </t>
    </r>
    <r>
      <rPr>
        <b/>
        <sz val="12"/>
        <color rgb="FF000000"/>
        <rFont val="Times New Roman"/>
        <family val="1"/>
      </rPr>
      <t>$1,000</t>
    </r>
    <r>
      <rPr>
        <sz val="12"/>
        <color rgb="FF000000"/>
        <rFont val="Times New Roman"/>
        <family val="1"/>
      </rPr>
      <t>.</t>
    </r>
  </si>
  <si>
    <t>GPSA funding prohibits groups from violating the Anti-Donation Clause. Groups may not use GPSA funding to spend, give away, or permit the free use of University resources for the benefit of other organizations or individuals. This includes, but is not limited to, financial assets (cash), property (supplies, equipment, or furniture), provided services, and employee paid work time.</t>
  </si>
  <si>
    <t>https://gpsa.unm.edu/upload-announcements-here/2026-2027/finance2026-standing-rules.pdf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</si>
</sst>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lt;=9999999]###\-####;\(###\)\ ###\-####"/>
    <numFmt numFmtId="165" formatCode="&quot;$&quot;#,##0"/>
  </numFmts>
  <fonts count="3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name val="Aptos Narrow"/>
      <family val="2"/>
      <scheme val="minor"/>
    </font>
    <font>
      <sz val="11"/>
      <color rgb="FFFF0000"/>
      <name val="Aptos Narrow"/>
      <family val="2"/>
      <scheme val="minor"/>
    </font>
    <font>
      <b/>
      <sz val="24"/>
      <color theme="1"/>
      <name val="Aptos Narrow"/>
      <family val="2"/>
      <scheme val="minor"/>
    </font>
    <font>
      <u/>
      <sz val="11"/>
      <color theme="10"/>
      <name val="Aptos Narrow"/>
      <family val="2"/>
      <scheme val="minor"/>
    </font>
    <font>
      <b/>
      <sz val="11"/>
      <color rgb="FFFF0000"/>
      <name val="Aptos Narrow"/>
      <family val="2"/>
      <scheme val="minor"/>
    </font>
    <font>
      <b/>
      <sz val="11"/>
      <name val="Aptos Narrow"/>
      <family val="2"/>
      <scheme val="minor"/>
    </font>
    <font>
      <sz val="10"/>
      <color rgb="FFFF0000"/>
      <name val="Aptos Narrow"/>
      <family val="2"/>
      <scheme val="minor"/>
    </font>
    <font>
      <sz val="9"/>
      <color indexed="81"/>
      <name val="Tahoma"/>
      <family val="2"/>
    </font>
    <font>
      <b/>
      <sz val="9"/>
      <color indexed="81"/>
      <name val="Tahoma"/>
      <family val="2"/>
    </font>
    <font>
      <i/>
      <sz val="11"/>
      <color theme="1"/>
      <name val="Aptos Narrow"/>
      <family val="2"/>
      <scheme val="minor"/>
    </font>
    <font>
      <b/>
      <i/>
      <sz val="11"/>
      <color theme="1"/>
      <name val="Aptos Narrow"/>
      <family val="2"/>
      <scheme val="minor"/>
    </font>
    <font>
      <b/>
      <sz val="10"/>
      <color theme="1"/>
      <name val="Aptos Narrow"/>
      <family val="2"/>
      <scheme val="minor"/>
    </font>
    <font>
      <b/>
      <i/>
      <sz val="18"/>
      <name val="Aptos Narrow"/>
      <family val="2"/>
      <scheme val="minor"/>
    </font>
    <font>
      <b/>
      <sz val="14"/>
      <name val="Candara"/>
      <family val="2"/>
    </font>
    <font>
      <b/>
      <sz val="16"/>
      <color rgb="FFFF0000"/>
      <name val="Arial Black"/>
      <family val="2"/>
    </font>
    <font>
      <b/>
      <sz val="12"/>
      <color rgb="FF0000FF"/>
      <name val="Arial Black"/>
      <family val="2"/>
    </font>
    <font>
      <b/>
      <sz val="12"/>
      <color theme="1"/>
      <name val="Aptos Narrow"/>
      <family val="2"/>
      <scheme val="minor"/>
    </font>
    <font>
      <b/>
      <sz val="12"/>
      <color rgb="FF0000FF"/>
      <name val="Aptos Narrow"/>
      <family val="2"/>
      <scheme val="minor"/>
    </font>
    <font>
      <sz val="11"/>
      <color theme="1"/>
      <name val="Calibri"/>
      <family val="2"/>
    </font>
    <font>
      <b/>
      <sz val="11"/>
      <color rgb="FF0000FF"/>
      <name val="Aptos Narrow"/>
      <family val="2"/>
      <scheme val="minor"/>
    </font>
    <font>
      <sz val="11"/>
      <color rgb="FF0000FF"/>
      <name val="Aptos Narrow"/>
      <family val="2"/>
      <scheme val="minor"/>
    </font>
    <font>
      <b/>
      <i/>
      <sz val="11"/>
      <color rgb="FF0000FF"/>
      <name val="Calibri"/>
      <family val="2"/>
    </font>
    <font>
      <sz val="11"/>
      <color theme="1"/>
      <name val="Wingdings"/>
      <charset val="2"/>
    </font>
    <font>
      <b/>
      <i/>
      <sz val="12"/>
      <name val="Aptos Narrow"/>
      <family val="2"/>
      <scheme val="minor"/>
    </font>
    <font>
      <sz val="9"/>
      <color indexed="81"/>
      <name val="Tahoma"/>
      <charset val="1"/>
    </font>
    <font>
      <b/>
      <sz val="9"/>
      <color indexed="81"/>
      <name val="Tahoma"/>
      <charset val="1"/>
    </font>
    <font>
      <sz val="12"/>
      <color rgb="FF000000"/>
      <name val="Times New Roman"/>
      <family val="1"/>
    </font>
    <font>
      <b/>
      <sz val="12"/>
      <color rgb="FF000000"/>
      <name val="Times New Roman"/>
      <family val="1"/>
    </font>
  </fonts>
  <fills count="7">
    <fill>
      <patternFill patternType="none"/>
    </fill>
    <fill>
      <patternFill patternType="gray125"/>
    </fill>
    <fill>
      <patternFill patternType="solid">
        <fgColor theme="2"/>
        <bgColor indexed="64"/>
      </patternFill>
    </fill>
    <fill>
      <patternFill patternType="solid">
        <fgColor theme="3" tint="0.89999084444715716"/>
        <bgColor indexed="64"/>
      </patternFill>
    </fill>
    <fill>
      <patternFill patternType="solid">
        <fgColor theme="1"/>
        <bgColor indexed="64"/>
      </patternFill>
    </fill>
    <fill>
      <patternFill patternType="solid">
        <fgColor theme="2" tint="-0.249977111117893"/>
        <bgColor indexed="64"/>
      </patternFill>
    </fill>
    <fill>
      <patternFill patternType="solid">
        <fgColor theme="3" tint="0.749992370372631"/>
        <bgColor indexed="64"/>
      </patternFill>
    </fill>
  </fills>
  <borders count="38">
    <border>
      <left/>
      <right/>
      <top/>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auto="1"/>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
    <xf numFmtId="0" fontId="0" fillId="0" borderId="0"/>
    <xf numFmtId="43" fontId="1" fillId="0" borderId="0" applyFont="0" applyFill="0" applyBorder="0" applyAlignment="0" applyProtection="0"/>
    <xf numFmtId="0" fontId="7" fillId="0" borderId="0" applyNumberFormat="0" applyFill="0" applyBorder="0" applyAlignment="0" applyProtection="0"/>
  </cellStyleXfs>
  <cellXfs count="242">
    <xf numFmtId="0" fontId="0" fillId="0" borderId="0" xfId="0"/>
    <xf numFmtId="0" fontId="0" fillId="2" borderId="2" xfId="0" applyFill="1" applyBorder="1" applyAlignment="1" applyProtection="1">
      <alignment horizontal="center"/>
      <protection locked="0"/>
    </xf>
    <xf numFmtId="0" fontId="0" fillId="2" borderId="2" xfId="0" applyFill="1" applyBorder="1" applyProtection="1">
      <protection locked="0"/>
    </xf>
    <xf numFmtId="0" fontId="0" fillId="2" borderId="17" xfId="0" applyFill="1" applyBorder="1" applyProtection="1">
      <protection locked="0"/>
      <extLst>
        <ext xmlns:xfpb="http://schemas.microsoft.com/office/spreadsheetml/2022/featurepropertybag" uri="{C7286773-470A-42A8-94C5-96B5CB345126}">
          <xfpb:xfComplement i="0"/>
        </ext>
      </extLst>
    </xf>
    <xf numFmtId="0" fontId="0" fillId="2" borderId="23" xfId="0" applyFill="1" applyBorder="1" applyProtection="1">
      <protection locked="0"/>
      <extLst>
        <ext xmlns:xfpb="http://schemas.microsoft.com/office/spreadsheetml/2022/featurepropertybag" uri="{C7286773-470A-42A8-94C5-96B5CB345126}">
          <xfpb:xfComplement i="0"/>
        </ext>
      </extLst>
    </xf>
    <xf numFmtId="43" fontId="0" fillId="2" borderId="18" xfId="1" applyFont="1" applyFill="1" applyBorder="1" applyProtection="1">
      <protection locked="0"/>
    </xf>
    <xf numFmtId="0" fontId="0" fillId="2" borderId="18" xfId="0" applyFill="1" applyBorder="1" applyProtection="1">
      <protection locked="0"/>
      <extLst>
        <ext xmlns:xfpb="http://schemas.microsoft.com/office/spreadsheetml/2022/featurepropertybag" uri="{C7286773-470A-42A8-94C5-96B5CB345126}">
          <xfpb:xfComplement i="0"/>
        </ext>
      </extLst>
    </xf>
    <xf numFmtId="43" fontId="4" fillId="3" borderId="20" xfId="1" applyFont="1" applyFill="1" applyBorder="1" applyProtection="1">
      <protection locked="0"/>
    </xf>
    <xf numFmtId="43" fontId="4" fillId="3" borderId="29" xfId="1" applyFont="1" applyFill="1" applyBorder="1" applyProtection="1">
      <protection locked="0"/>
    </xf>
    <xf numFmtId="43" fontId="0" fillId="2" borderId="28" xfId="1" applyFont="1" applyFill="1" applyBorder="1" applyProtection="1">
      <protection locked="0"/>
    </xf>
    <xf numFmtId="0" fontId="0" fillId="2" borderId="28" xfId="0" applyFill="1" applyBorder="1" applyProtection="1">
      <protection locked="0"/>
      <extLst>
        <ext xmlns:xfpb="http://schemas.microsoft.com/office/spreadsheetml/2022/featurepropertybag" uri="{C7286773-470A-42A8-94C5-96B5CB345126}">
          <xfpb:xfComplement i="0"/>
        </ext>
      </extLst>
    </xf>
    <xf numFmtId="0" fontId="0" fillId="2" borderId="16" xfId="0" applyFill="1" applyBorder="1" applyAlignment="1" applyProtection="1">
      <alignment horizontal="center" vertical="top" wrapText="1"/>
      <protection locked="0"/>
    </xf>
    <xf numFmtId="0" fontId="6" fillId="0" borderId="0" xfId="0" applyFont="1" applyAlignment="1">
      <alignment vertical="center" wrapText="1"/>
    </xf>
    <xf numFmtId="0" fontId="0" fillId="0" borderId="4" xfId="0" applyBorder="1"/>
    <xf numFmtId="0" fontId="2" fillId="0" borderId="0" xfId="0" applyFont="1" applyAlignment="1">
      <alignment vertical="center"/>
    </xf>
    <xf numFmtId="0" fontId="0" fillId="0" borderId="14" xfId="0" applyBorder="1"/>
    <xf numFmtId="0" fontId="3" fillId="0" borderId="0" xfId="0" applyFont="1" applyAlignment="1">
      <alignment horizontal="left" indent="2"/>
    </xf>
    <xf numFmtId="0" fontId="3" fillId="0" borderId="0" xfId="0" applyFont="1"/>
    <xf numFmtId="0" fontId="3" fillId="0" borderId="0" xfId="0" applyFont="1" applyAlignment="1">
      <alignment horizontal="left" indent="1"/>
    </xf>
    <xf numFmtId="0" fontId="0" fillId="0" borderId="15" xfId="0" applyBorder="1"/>
    <xf numFmtId="0" fontId="0" fillId="0" borderId="11" xfId="0" applyBorder="1"/>
    <xf numFmtId="0" fontId="0" fillId="0" borderId="12" xfId="0" applyBorder="1"/>
    <xf numFmtId="0" fontId="0" fillId="0" borderId="13" xfId="0" applyBorder="1"/>
    <xf numFmtId="0" fontId="0" fillId="5" borderId="21" xfId="0" applyFill="1" applyBorder="1"/>
    <xf numFmtId="0" fontId="0" fillId="5" borderId="19" xfId="0" applyFill="1" applyBorder="1"/>
    <xf numFmtId="0" fontId="2" fillId="5" borderId="19" xfId="0" applyFont="1" applyFill="1" applyBorder="1" applyAlignment="1">
      <alignment horizontal="center" vertical="center"/>
    </xf>
    <xf numFmtId="0" fontId="9" fillId="5" borderId="16" xfId="0" applyFont="1" applyFill="1" applyBorder="1" applyAlignment="1">
      <alignment horizontal="center" vertical="center"/>
    </xf>
    <xf numFmtId="0" fontId="2" fillId="5" borderId="22" xfId="0" applyFont="1" applyFill="1" applyBorder="1" applyAlignment="1">
      <alignment horizontal="center" vertical="center"/>
    </xf>
    <xf numFmtId="0" fontId="4" fillId="0" borderId="14" xfId="0" applyFont="1" applyBorder="1" applyAlignment="1">
      <alignment vertical="top"/>
    </xf>
    <xf numFmtId="0" fontId="5" fillId="0" borderId="0" xfId="0" applyFont="1"/>
    <xf numFmtId="0" fontId="10" fillId="0" borderId="0" xfId="0" applyFont="1" applyAlignment="1">
      <alignment horizontal="left"/>
    </xf>
    <xf numFmtId="0" fontId="8" fillId="0" borderId="0" xfId="0" applyFont="1" applyAlignment="1">
      <alignment horizontal="left" indent="1"/>
    </xf>
    <xf numFmtId="0" fontId="5" fillId="0" borderId="0" xfId="0" applyFont="1" applyAlignment="1">
      <alignment horizontal="center"/>
    </xf>
    <xf numFmtId="0" fontId="5" fillId="0" borderId="15" xfId="0" applyFont="1" applyBorder="1"/>
    <xf numFmtId="0" fontId="10" fillId="0" borderId="12" xfId="0" applyFont="1" applyBorder="1" applyAlignment="1">
      <alignment horizontal="left"/>
    </xf>
    <xf numFmtId="0" fontId="3" fillId="0" borderId="0" xfId="0" applyFont="1" applyAlignment="1">
      <alignment horizontal="right" vertical="top" wrapText="1"/>
    </xf>
    <xf numFmtId="0" fontId="4" fillId="0" borderId="0" xfId="0" applyFont="1" applyAlignment="1">
      <alignment horizontal="center"/>
    </xf>
    <xf numFmtId="0" fontId="13" fillId="0" borderId="0" xfId="0" applyFont="1"/>
    <xf numFmtId="0" fontId="0" fillId="5" borderId="0" xfId="0" applyFill="1"/>
    <xf numFmtId="0" fontId="0" fillId="5" borderId="2" xfId="0" applyFill="1" applyBorder="1"/>
    <xf numFmtId="0" fontId="3" fillId="5" borderId="28" xfId="0" applyFont="1" applyFill="1" applyBorder="1" applyAlignment="1">
      <alignment horizontal="center" wrapText="1"/>
    </xf>
    <xf numFmtId="0" fontId="3" fillId="0" borderId="0" xfId="0" applyFont="1" applyAlignment="1">
      <alignment horizontal="center" wrapText="1"/>
    </xf>
    <xf numFmtId="0" fontId="3" fillId="0" borderId="0" xfId="0" applyFont="1" applyAlignment="1">
      <alignment horizontal="center"/>
    </xf>
    <xf numFmtId="0" fontId="0" fillId="0" borderId="20" xfId="0" applyBorder="1" applyAlignment="1">
      <alignment vertical="center"/>
    </xf>
    <xf numFmtId="43" fontId="0" fillId="0" borderId="18" xfId="1" applyFont="1" applyFill="1" applyBorder="1" applyProtection="1"/>
    <xf numFmtId="0" fontId="0" fillId="0" borderId="20" xfId="0" applyBorder="1" applyAlignment="1">
      <alignment horizontal="center"/>
    </xf>
    <xf numFmtId="43" fontId="4" fillId="0" borderId="20" xfId="1" applyFont="1" applyFill="1" applyBorder="1" applyProtection="1"/>
    <xf numFmtId="43" fontId="0" fillId="0" borderId="16" xfId="1" applyFont="1" applyFill="1" applyBorder="1" applyProtection="1"/>
    <xf numFmtId="0" fontId="0" fillId="0" borderId="29" xfId="0" applyBorder="1" applyAlignment="1">
      <alignment vertical="center"/>
    </xf>
    <xf numFmtId="43" fontId="0" fillId="0" borderId="28" xfId="1" applyFont="1" applyFill="1" applyBorder="1" applyProtection="1"/>
    <xf numFmtId="0" fontId="0" fillId="0" borderId="29" xfId="0" applyBorder="1" applyAlignment="1">
      <alignment horizontal="center"/>
    </xf>
    <xf numFmtId="43" fontId="4" fillId="0" borderId="29" xfId="1" applyFont="1" applyFill="1" applyBorder="1" applyProtection="1"/>
    <xf numFmtId="43" fontId="0" fillId="0" borderId="17" xfId="1" applyFont="1" applyFill="1" applyBorder="1" applyProtection="1"/>
    <xf numFmtId="0" fontId="0" fillId="0" borderId="0" xfId="0" applyAlignment="1">
      <alignment vertical="center"/>
    </xf>
    <xf numFmtId="43" fontId="7" fillId="0" borderId="0" xfId="2" applyNumberFormat="1" applyFill="1" applyBorder="1" applyAlignment="1" applyProtection="1">
      <alignment horizontal="left" vertical="center"/>
    </xf>
    <xf numFmtId="43" fontId="0" fillId="0" borderId="0" xfId="1" applyFont="1" applyFill="1" applyBorder="1" applyProtection="1"/>
    <xf numFmtId="0" fontId="0" fillId="0" borderId="0" xfId="0" applyAlignment="1">
      <alignment horizontal="center"/>
    </xf>
    <xf numFmtId="43" fontId="4" fillId="0" borderId="0" xfId="1" applyFont="1" applyFill="1" applyBorder="1" applyProtection="1"/>
    <xf numFmtId="0" fontId="0" fillId="0" borderId="0" xfId="0" applyAlignment="1">
      <alignment horizontal="left" vertical="top" wrapText="1"/>
    </xf>
    <xf numFmtId="43" fontId="0" fillId="0" borderId="0" xfId="1" applyFont="1" applyFill="1" applyBorder="1" applyAlignment="1" applyProtection="1">
      <alignment horizontal="left" vertical="center"/>
    </xf>
    <xf numFmtId="0" fontId="0" fillId="0" borderId="2" xfId="0" applyBorder="1"/>
    <xf numFmtId="43" fontId="0" fillId="0" borderId="0" xfId="1" applyFont="1" applyFill="1" applyBorder="1" applyAlignment="1" applyProtection="1"/>
    <xf numFmtId="0" fontId="0" fillId="0" borderId="20" xfId="0" applyBorder="1" applyAlignment="1">
      <alignment wrapText="1"/>
    </xf>
    <xf numFmtId="43" fontId="0" fillId="0" borderId="16" xfId="1" applyFont="1" applyBorder="1" applyProtection="1"/>
    <xf numFmtId="43" fontId="0" fillId="0" borderId="17" xfId="1" applyFont="1" applyBorder="1" applyProtection="1"/>
    <xf numFmtId="0" fontId="0" fillId="0" borderId="29" xfId="0" applyBorder="1" applyAlignment="1">
      <alignment wrapText="1"/>
    </xf>
    <xf numFmtId="0" fontId="0" fillId="0" borderId="0" xfId="0" applyAlignment="1">
      <alignment wrapText="1"/>
    </xf>
    <xf numFmtId="0" fontId="3" fillId="0" borderId="0" xfId="0" applyFont="1" applyAlignment="1">
      <alignment horizontal="right"/>
    </xf>
    <xf numFmtId="43" fontId="0" fillId="0" borderId="0" xfId="1" applyFont="1" applyBorder="1" applyAlignment="1" applyProtection="1">
      <alignment horizontal="center"/>
    </xf>
    <xf numFmtId="0" fontId="0" fillId="0" borderId="0" xfId="0" applyAlignment="1">
      <alignment vertical="top" wrapText="1"/>
    </xf>
    <xf numFmtId="43" fontId="0" fillId="0" borderId="2" xfId="0" applyNumberFormat="1" applyBorder="1"/>
    <xf numFmtId="43" fontId="0" fillId="0" borderId="3" xfId="0" applyNumberFormat="1" applyBorder="1"/>
    <xf numFmtId="0" fontId="0" fillId="0" borderId="0" xfId="0" applyAlignment="1">
      <alignment horizontal="center" vertical="top" wrapText="1"/>
    </xf>
    <xf numFmtId="0" fontId="3" fillId="0" borderId="0" xfId="0" applyFont="1" applyAlignment="1">
      <alignment horizontal="right" vertical="center" wrapText="1"/>
    </xf>
    <xf numFmtId="0" fontId="3" fillId="0" borderId="0" xfId="0" applyFont="1" applyAlignment="1">
      <alignment horizontal="right" wrapText="1"/>
    </xf>
    <xf numFmtId="0" fontId="0" fillId="0" borderId="19" xfId="0" applyBorder="1"/>
    <xf numFmtId="43" fontId="0" fillId="0" borderId="2" xfId="1" applyFont="1" applyBorder="1" applyProtection="1"/>
    <xf numFmtId="43" fontId="0" fillId="0" borderId="1" xfId="1" applyFont="1" applyBorder="1" applyAlignment="1" applyProtection="1">
      <alignment horizontal="center"/>
    </xf>
    <xf numFmtId="43" fontId="0" fillId="0" borderId="1" xfId="1" applyFont="1" applyFill="1" applyBorder="1" applyAlignment="1" applyProtection="1">
      <alignment horizontal="center"/>
    </xf>
    <xf numFmtId="0" fontId="0" fillId="0" borderId="0" xfId="0" applyAlignment="1">
      <alignment horizontal="right"/>
    </xf>
    <xf numFmtId="43" fontId="0" fillId="0" borderId="0" xfId="0" applyNumberFormat="1"/>
    <xf numFmtId="0" fontId="7" fillId="0" borderId="0" xfId="2" applyFill="1" applyAlignment="1" applyProtection="1"/>
    <xf numFmtId="43" fontId="0" fillId="0" borderId="3" xfId="1" applyFont="1" applyBorder="1" applyAlignment="1" applyProtection="1">
      <alignment horizontal="center"/>
    </xf>
    <xf numFmtId="43" fontId="0" fillId="0" borderId="3" xfId="1" applyFont="1" applyFill="1" applyBorder="1" applyAlignment="1" applyProtection="1">
      <alignment horizontal="center"/>
    </xf>
    <xf numFmtId="43" fontId="0" fillId="0" borderId="0" xfId="1" applyFont="1" applyBorder="1" applyProtection="1"/>
    <xf numFmtId="43" fontId="0" fillId="0" borderId="3" xfId="1" applyFont="1" applyBorder="1" applyProtection="1"/>
    <xf numFmtId="0" fontId="3" fillId="5" borderId="29" xfId="0" applyFont="1" applyFill="1" applyBorder="1" applyAlignment="1">
      <alignment horizontal="center" wrapText="1"/>
    </xf>
    <xf numFmtId="0" fontId="3" fillId="6" borderId="20" xfId="0" applyFont="1" applyFill="1" applyBorder="1" applyAlignment="1">
      <alignment horizontal="center" wrapText="1"/>
    </xf>
    <xf numFmtId="0" fontId="3" fillId="6" borderId="16" xfId="0" applyFont="1" applyFill="1" applyBorder="1" applyAlignment="1">
      <alignment horizontal="center" wrapText="1"/>
    </xf>
    <xf numFmtId="0" fontId="3" fillId="5" borderId="20" xfId="0" applyFont="1" applyFill="1" applyBorder="1" applyAlignment="1">
      <alignment horizontal="center" wrapText="1"/>
    </xf>
    <xf numFmtId="0" fontId="3" fillId="5" borderId="18" xfId="0" applyFont="1" applyFill="1" applyBorder="1" applyAlignment="1">
      <alignment horizontal="center" wrapText="1"/>
    </xf>
    <xf numFmtId="0" fontId="3" fillId="5" borderId="29" xfId="0" applyFont="1" applyFill="1" applyBorder="1" applyAlignment="1">
      <alignment horizontal="left" wrapText="1"/>
    </xf>
    <xf numFmtId="0" fontId="0" fillId="0" borderId="29" xfId="0" applyBorder="1" applyAlignment="1">
      <alignment horizontal="right"/>
    </xf>
    <xf numFmtId="0" fontId="0" fillId="0" borderId="20" xfId="0" applyBorder="1" applyAlignment="1">
      <alignment horizontal="right"/>
    </xf>
    <xf numFmtId="0" fontId="3" fillId="6" borderId="29" xfId="0" applyFont="1" applyFill="1" applyBorder="1" applyAlignment="1">
      <alignment horizontal="center" wrapText="1"/>
    </xf>
    <xf numFmtId="0" fontId="3" fillId="6" borderId="17" xfId="0" applyFont="1" applyFill="1" applyBorder="1" applyAlignment="1">
      <alignment horizontal="center" wrapText="1"/>
    </xf>
    <xf numFmtId="0" fontId="3" fillId="5" borderId="19" xfId="0" applyFont="1" applyFill="1" applyBorder="1" applyAlignment="1">
      <alignment horizontal="center" wrapText="1"/>
    </xf>
    <xf numFmtId="0" fontId="7" fillId="0" borderId="0" xfId="2" applyFill="1" applyBorder="1" applyProtection="1"/>
    <xf numFmtId="0" fontId="3" fillId="0" borderId="0" xfId="0" applyFont="1" applyAlignment="1">
      <alignment horizontal="right" indent="2"/>
    </xf>
    <xf numFmtId="0" fontId="0" fillId="0" borderId="12" xfId="0" applyBorder="1" applyAlignment="1">
      <alignment horizontal="right"/>
    </xf>
    <xf numFmtId="0" fontId="17" fillId="0" borderId="0" xfId="0" applyFont="1" applyAlignment="1">
      <alignment horizontal="center" vertical="center" wrapText="1"/>
    </xf>
    <xf numFmtId="0" fontId="19" fillId="0" borderId="0" xfId="0" applyFont="1" applyAlignment="1">
      <alignment horizontal="center" vertical="top"/>
    </xf>
    <xf numFmtId="0" fontId="4" fillId="0" borderId="30" xfId="0" applyFont="1" applyBorder="1" applyAlignment="1">
      <alignment horizontal="left" indent="1"/>
    </xf>
    <xf numFmtId="0" fontId="0" fillId="0" borderId="30" xfId="0" applyBorder="1" applyAlignment="1">
      <alignment horizontal="left" indent="1"/>
    </xf>
    <xf numFmtId="0" fontId="4" fillId="0" borderId="30" xfId="0" applyFont="1" applyBorder="1" applyAlignment="1">
      <alignment horizontal="left" vertical="center" wrapText="1" indent="1"/>
    </xf>
    <xf numFmtId="6" fontId="0" fillId="0" borderId="15" xfId="0" applyNumberFormat="1" applyBorder="1" applyAlignment="1">
      <alignment horizontal="left" wrapText="1"/>
    </xf>
    <xf numFmtId="0" fontId="0" fillId="0" borderId="30" xfId="0" applyBorder="1" applyAlignment="1">
      <alignment horizontal="left" vertical="center" indent="1"/>
    </xf>
    <xf numFmtId="165" fontId="0" fillId="0" borderId="31" xfId="0" applyNumberFormat="1" applyBorder="1" applyAlignment="1">
      <alignment horizontal="left" wrapText="1"/>
    </xf>
    <xf numFmtId="0" fontId="26" fillId="0" borderId="0" xfId="0" applyFont="1"/>
    <xf numFmtId="0" fontId="0" fillId="0" borderId="36" xfId="0" applyBorder="1" applyAlignment="1">
      <alignment horizontal="left" vertical="center" indent="1"/>
    </xf>
    <xf numFmtId="165" fontId="0" fillId="0" borderId="37" xfId="0" applyNumberFormat="1" applyBorder="1" applyAlignment="1">
      <alignment horizontal="left" wrapText="1"/>
    </xf>
    <xf numFmtId="0" fontId="27" fillId="0" borderId="0" xfId="0" applyFont="1" applyAlignment="1">
      <alignment horizontal="left" indent="1"/>
    </xf>
    <xf numFmtId="14" fontId="13" fillId="0" borderId="0" xfId="0" applyNumberFormat="1" applyFont="1"/>
    <xf numFmtId="0" fontId="18" fillId="0" borderId="0" xfId="0" applyFont="1" applyAlignment="1">
      <alignment horizontal="center" vertical="center"/>
    </xf>
    <xf numFmtId="43" fontId="0" fillId="2" borderId="18" xfId="1" applyFont="1" applyFill="1" applyBorder="1" applyAlignment="1" applyProtection="1">
      <alignment wrapText="1"/>
      <protection locked="0"/>
    </xf>
    <xf numFmtId="43" fontId="0" fillId="2" borderId="28" xfId="1" applyFont="1" applyFill="1" applyBorder="1" applyAlignment="1" applyProtection="1">
      <alignment wrapText="1"/>
      <protection locked="0"/>
    </xf>
    <xf numFmtId="43" fontId="0" fillId="0" borderId="0" xfId="1" applyFont="1" applyFill="1" applyBorder="1" applyAlignment="1" applyProtection="1">
      <alignment wrapText="1"/>
    </xf>
    <xf numFmtId="43" fontId="0" fillId="0" borderId="4" xfId="1" applyFont="1" applyFill="1" applyBorder="1" applyAlignment="1" applyProtection="1">
      <alignment wrapText="1"/>
    </xf>
    <xf numFmtId="0" fontId="7" fillId="0" borderId="0" xfId="2" applyFill="1" applyAlignment="1" applyProtection="1">
      <alignment horizontal="left"/>
    </xf>
    <xf numFmtId="0" fontId="13" fillId="0" borderId="0" xfId="0" applyFont="1" applyAlignment="1">
      <alignment horizontal="center"/>
    </xf>
    <xf numFmtId="43" fontId="0" fillId="2" borderId="16" xfId="1" applyFont="1" applyFill="1" applyBorder="1" applyAlignment="1" applyProtection="1">
      <alignment horizontal="center"/>
      <protection locked="0"/>
    </xf>
    <xf numFmtId="0" fontId="0" fillId="3" borderId="16" xfId="0" applyFill="1" applyBorder="1" applyAlignment="1" applyProtection="1">
      <alignment horizontal="left" vertical="top" wrapText="1"/>
      <protection locked="0"/>
    </xf>
    <xf numFmtId="0" fontId="0" fillId="3" borderId="18" xfId="0" applyFill="1" applyBorder="1" applyAlignment="1" applyProtection="1">
      <alignment horizontal="left" vertical="top" wrapText="1"/>
      <protection locked="0"/>
    </xf>
    <xf numFmtId="43" fontId="0" fillId="2" borderId="17" xfId="1" applyFont="1" applyFill="1" applyBorder="1" applyAlignment="1" applyProtection="1">
      <alignment horizontal="center"/>
      <protection locked="0"/>
    </xf>
    <xf numFmtId="0" fontId="3" fillId="0" borderId="0" xfId="0" applyFont="1" applyAlignment="1">
      <alignment horizontal="right" vertical="top" wrapText="1"/>
    </xf>
    <xf numFmtId="0" fontId="0" fillId="2" borderId="24"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0" fillId="2" borderId="26"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27" xfId="0" applyFill="1" applyBorder="1" applyAlignment="1" applyProtection="1">
      <alignment horizontal="left" vertical="top" wrapText="1"/>
      <protection locked="0"/>
    </xf>
    <xf numFmtId="0" fontId="0" fillId="2" borderId="28"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29" xfId="0" applyFill="1" applyBorder="1" applyAlignment="1" applyProtection="1">
      <alignment horizontal="left" vertical="top" wrapText="1"/>
      <protection locked="0"/>
    </xf>
    <xf numFmtId="0" fontId="3" fillId="5" borderId="0" xfId="0" applyFont="1" applyFill="1" applyAlignment="1">
      <alignment horizontal="center"/>
    </xf>
    <xf numFmtId="0" fontId="3" fillId="6" borderId="0" xfId="0" applyFont="1" applyFill="1" applyAlignment="1">
      <alignment horizontal="center"/>
    </xf>
    <xf numFmtId="0" fontId="3" fillId="5" borderId="17" xfId="0" applyFont="1" applyFill="1" applyBorder="1" applyAlignment="1">
      <alignment horizontal="center" wrapText="1"/>
    </xf>
    <xf numFmtId="0" fontId="3" fillId="6" borderId="16" xfId="0" applyFont="1" applyFill="1" applyBorder="1" applyAlignment="1">
      <alignment horizontal="center"/>
    </xf>
    <xf numFmtId="0" fontId="3" fillId="6" borderId="18" xfId="0" applyFont="1" applyFill="1" applyBorder="1" applyAlignment="1">
      <alignment horizontal="center"/>
    </xf>
    <xf numFmtId="0" fontId="2" fillId="4" borderId="0" xfId="0" applyFont="1" applyFill="1" applyAlignment="1">
      <alignment horizontal="center"/>
    </xf>
    <xf numFmtId="0" fontId="0" fillId="2" borderId="18"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19" xfId="0" applyFill="1" applyBorder="1" applyAlignment="1" applyProtection="1">
      <alignment horizontal="center" vertical="top" wrapText="1"/>
      <protection locked="0"/>
    </xf>
    <xf numFmtId="0" fontId="15" fillId="0" borderId="0" xfId="0" applyFont="1" applyAlignment="1">
      <alignment horizontal="right" vertical="top"/>
    </xf>
    <xf numFmtId="0" fontId="3" fillId="6" borderId="2" xfId="0" applyFont="1" applyFill="1" applyBorder="1" applyAlignment="1">
      <alignment horizontal="center"/>
    </xf>
    <xf numFmtId="0" fontId="3" fillId="6" borderId="17" xfId="0" applyFont="1" applyFill="1" applyBorder="1" applyAlignment="1">
      <alignment horizontal="center"/>
    </xf>
    <xf numFmtId="0" fontId="3" fillId="6" borderId="28" xfId="0" applyFont="1" applyFill="1" applyBorder="1" applyAlignment="1">
      <alignment horizontal="center"/>
    </xf>
    <xf numFmtId="43" fontId="0" fillId="2" borderId="16" xfId="1" applyFont="1" applyFill="1" applyBorder="1" applyAlignment="1" applyProtection="1">
      <alignment wrapText="1"/>
      <protection locked="0"/>
    </xf>
    <xf numFmtId="43" fontId="0" fillId="2" borderId="17" xfId="1" applyFont="1" applyFill="1" applyBorder="1" applyAlignment="1" applyProtection="1">
      <alignment wrapText="1"/>
      <protection locked="0"/>
    </xf>
    <xf numFmtId="0" fontId="0" fillId="3" borderId="17" xfId="0" applyFill="1" applyBorder="1" applyAlignment="1" applyProtection="1">
      <alignment horizontal="left" vertical="top" wrapText="1"/>
      <protection locked="0"/>
    </xf>
    <xf numFmtId="0" fontId="0" fillId="3" borderId="28" xfId="0" applyFill="1" applyBorder="1" applyAlignment="1" applyProtection="1">
      <alignment horizontal="left" vertical="top" wrapText="1"/>
      <protection locked="0"/>
    </xf>
    <xf numFmtId="0" fontId="3" fillId="5" borderId="2" xfId="0" applyFont="1" applyFill="1" applyBorder="1" applyAlignment="1">
      <alignment horizontal="center"/>
    </xf>
    <xf numFmtId="0" fontId="4" fillId="3" borderId="24" xfId="0" applyFont="1" applyFill="1" applyBorder="1" applyAlignment="1" applyProtection="1">
      <alignment horizontal="center" wrapText="1"/>
      <protection locked="0"/>
    </xf>
    <xf numFmtId="0" fontId="4" fillId="3" borderId="4" xfId="0" applyFont="1" applyFill="1" applyBorder="1" applyAlignment="1" applyProtection="1">
      <alignment horizontal="center" wrapText="1"/>
      <protection locked="0"/>
    </xf>
    <xf numFmtId="0" fontId="4" fillId="3" borderId="25" xfId="0" applyFont="1" applyFill="1" applyBorder="1" applyAlignment="1" applyProtection="1">
      <alignment horizontal="center" wrapText="1"/>
      <protection locked="0"/>
    </xf>
    <xf numFmtId="0" fontId="4" fillId="3" borderId="26" xfId="0" applyFont="1" applyFill="1" applyBorder="1" applyAlignment="1" applyProtection="1">
      <alignment horizontal="center" wrapText="1"/>
      <protection locked="0"/>
    </xf>
    <xf numFmtId="0" fontId="4" fillId="3" borderId="0" xfId="0" applyFont="1" applyFill="1" applyAlignment="1" applyProtection="1">
      <alignment horizontal="center" wrapText="1"/>
      <protection locked="0"/>
    </xf>
    <xf numFmtId="0" fontId="4" fillId="3" borderId="27" xfId="0" applyFont="1" applyFill="1" applyBorder="1" applyAlignment="1" applyProtection="1">
      <alignment horizontal="center" wrapText="1"/>
      <protection locked="0"/>
    </xf>
    <xf numFmtId="0" fontId="4" fillId="3" borderId="28" xfId="0" applyFont="1" applyFill="1" applyBorder="1" applyAlignment="1" applyProtection="1">
      <alignment horizontal="center" wrapText="1"/>
      <protection locked="0"/>
    </xf>
    <xf numFmtId="0" fontId="4" fillId="3" borderId="2" xfId="0" applyFont="1" applyFill="1" applyBorder="1" applyAlignment="1" applyProtection="1">
      <alignment horizontal="center" wrapText="1"/>
      <protection locked="0"/>
    </xf>
    <xf numFmtId="0" fontId="4" fillId="3" borderId="29" xfId="0" applyFont="1" applyFill="1" applyBorder="1" applyAlignment="1" applyProtection="1">
      <alignment horizontal="center" wrapText="1"/>
      <protection locked="0"/>
    </xf>
    <xf numFmtId="43" fontId="0" fillId="0" borderId="0" xfId="1" applyFont="1" applyFill="1" applyBorder="1" applyAlignment="1" applyProtection="1">
      <alignment wrapText="1"/>
    </xf>
    <xf numFmtId="0" fontId="0" fillId="0" borderId="17" xfId="0" applyBorder="1" applyAlignment="1">
      <alignment horizontal="left" vertical="top" wrapText="1"/>
    </xf>
    <xf numFmtId="0" fontId="0" fillId="0" borderId="28" xfId="0" applyBorder="1" applyAlignment="1">
      <alignment horizontal="left" vertical="top" wrapText="1"/>
    </xf>
    <xf numFmtId="43" fontId="7" fillId="0" borderId="17" xfId="2" applyNumberFormat="1" applyFill="1" applyBorder="1" applyAlignment="1" applyProtection="1">
      <alignment horizontal="left" vertical="center"/>
      <protection locked="0"/>
    </xf>
    <xf numFmtId="0" fontId="0" fillId="0" borderId="19" xfId="0" applyBorder="1" applyAlignment="1">
      <alignment horizontal="center" vertical="center"/>
    </xf>
    <xf numFmtId="43" fontId="0" fillId="2" borderId="18" xfId="1" applyFont="1" applyFill="1" applyBorder="1" applyAlignment="1" applyProtection="1">
      <alignment wrapText="1"/>
      <protection locked="0"/>
    </xf>
    <xf numFmtId="43" fontId="0" fillId="2" borderId="20" xfId="1" applyFont="1" applyFill="1" applyBorder="1" applyAlignment="1" applyProtection="1">
      <alignment wrapText="1"/>
      <protection locked="0"/>
    </xf>
    <xf numFmtId="0" fontId="3" fillId="5" borderId="17" xfId="0" applyFont="1" applyFill="1" applyBorder="1" applyAlignment="1">
      <alignment horizontal="left" wrapText="1"/>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4" fillId="2" borderId="24" xfId="0" applyFont="1" applyFill="1" applyBorder="1" applyAlignment="1" applyProtection="1">
      <alignment horizontal="center" wrapText="1"/>
      <protection locked="0"/>
    </xf>
    <xf numFmtId="0" fontId="4" fillId="2" borderId="4" xfId="0" applyFont="1" applyFill="1" applyBorder="1" applyAlignment="1" applyProtection="1">
      <alignment horizontal="center" wrapText="1"/>
      <protection locked="0"/>
    </xf>
    <xf numFmtId="0" fontId="4" fillId="2" borderId="25" xfId="0" applyFont="1" applyFill="1" applyBorder="1" applyAlignment="1" applyProtection="1">
      <alignment horizontal="center" wrapText="1"/>
      <protection locked="0"/>
    </xf>
    <xf numFmtId="0" fontId="4" fillId="2" borderId="26" xfId="0" applyFont="1" applyFill="1" applyBorder="1" applyAlignment="1" applyProtection="1">
      <alignment horizontal="center" wrapText="1"/>
      <protection locked="0"/>
    </xf>
    <xf numFmtId="0" fontId="4" fillId="2" borderId="0" xfId="0" applyFont="1" applyFill="1" applyAlignment="1" applyProtection="1">
      <alignment horizontal="center" wrapText="1"/>
      <protection locked="0"/>
    </xf>
    <xf numFmtId="0" fontId="4" fillId="2" borderId="27" xfId="0" applyFont="1" applyFill="1" applyBorder="1" applyAlignment="1" applyProtection="1">
      <alignment horizontal="center" wrapText="1"/>
      <protection locked="0"/>
    </xf>
    <xf numFmtId="0" fontId="4" fillId="2" borderId="28" xfId="0" applyFont="1" applyFill="1" applyBorder="1" applyAlignment="1" applyProtection="1">
      <alignment horizontal="center" wrapText="1"/>
      <protection locked="0"/>
    </xf>
    <xf numFmtId="0" fontId="4" fillId="2" borderId="2" xfId="0" applyFont="1" applyFill="1" applyBorder="1" applyAlignment="1" applyProtection="1">
      <alignment horizontal="center" wrapText="1"/>
      <protection locked="0"/>
    </xf>
    <xf numFmtId="0" fontId="4" fillId="2" borderId="29" xfId="0" applyFont="1" applyFill="1" applyBorder="1" applyAlignment="1" applyProtection="1">
      <alignment horizontal="center" wrapText="1"/>
      <protection locked="0"/>
    </xf>
    <xf numFmtId="43" fontId="7" fillId="0" borderId="16" xfId="2" applyNumberFormat="1" applyFill="1" applyBorder="1" applyAlignment="1" applyProtection="1">
      <alignment horizontal="left" vertical="center"/>
      <protection locked="0"/>
    </xf>
    <xf numFmtId="0" fontId="0" fillId="0" borderId="16" xfId="0" applyBorder="1" applyAlignment="1">
      <alignment horizontal="left" vertical="top" wrapText="1"/>
    </xf>
    <xf numFmtId="0" fontId="0" fillId="0" borderId="18" xfId="0" applyBorder="1" applyAlignment="1">
      <alignment horizontal="left" vertical="top" wrapText="1"/>
    </xf>
    <xf numFmtId="0" fontId="4" fillId="2" borderId="24" xfId="0" applyFont="1" applyFill="1" applyBorder="1" applyAlignment="1" applyProtection="1">
      <alignment horizontal="left" vertical="top" wrapText="1"/>
      <protection locked="0"/>
    </xf>
    <xf numFmtId="0" fontId="4" fillId="2" borderId="4" xfId="0" applyFont="1" applyFill="1" applyBorder="1" applyAlignment="1" applyProtection="1">
      <alignment horizontal="left" vertical="top" wrapText="1"/>
      <protection locked="0"/>
    </xf>
    <xf numFmtId="0" fontId="4" fillId="2" borderId="25" xfId="0" applyFont="1" applyFill="1" applyBorder="1" applyAlignment="1" applyProtection="1">
      <alignment horizontal="left" vertical="top" wrapText="1"/>
      <protection locked="0"/>
    </xf>
    <xf numFmtId="0" fontId="4" fillId="2" borderId="26"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27" xfId="0" applyFont="1" applyFill="1" applyBorder="1" applyAlignment="1" applyProtection="1">
      <alignment horizontal="left" vertical="top" wrapText="1"/>
      <protection locked="0"/>
    </xf>
    <xf numFmtId="0" fontId="4" fillId="2" borderId="28" xfId="0" applyFont="1" applyFill="1" applyBorder="1" applyAlignment="1" applyProtection="1">
      <alignment horizontal="left" vertical="top" wrapText="1"/>
      <protection locked="0"/>
    </xf>
    <xf numFmtId="0" fontId="4" fillId="2" borderId="2" xfId="0" applyFont="1" applyFill="1" applyBorder="1" applyAlignment="1" applyProtection="1">
      <alignment horizontal="left" vertical="top" wrapText="1"/>
      <protection locked="0"/>
    </xf>
    <xf numFmtId="0" fontId="4" fillId="2" borderId="29" xfId="0" applyFont="1" applyFill="1" applyBorder="1" applyAlignment="1" applyProtection="1">
      <alignment horizontal="left" vertical="top" wrapText="1"/>
      <protection locked="0"/>
    </xf>
    <xf numFmtId="0" fontId="0" fillId="0" borderId="0" xfId="0" applyAlignment="1">
      <alignment horizontal="left" wrapText="1"/>
    </xf>
    <xf numFmtId="0" fontId="0" fillId="2" borderId="0" xfId="0" applyFill="1" applyAlignment="1" applyProtection="1">
      <alignment horizontal="center"/>
      <protection locked="0"/>
    </xf>
    <xf numFmtId="0" fontId="0" fillId="2" borderId="2" xfId="0" applyFill="1" applyBorder="1" applyAlignment="1" applyProtection="1">
      <alignment horizontal="center"/>
      <protection locked="0"/>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6" fillId="0" borderId="0" xfId="0" applyFont="1" applyAlignment="1">
      <alignment horizontal="center" vertical="center" wrapText="1"/>
    </xf>
    <xf numFmtId="14" fontId="0" fillId="2" borderId="0" xfId="0" applyNumberFormat="1" applyFill="1" applyAlignment="1" applyProtection="1">
      <alignment horizontal="center"/>
      <protection locked="0"/>
    </xf>
    <xf numFmtId="14" fontId="0" fillId="2" borderId="2" xfId="0" applyNumberFormat="1" applyFill="1" applyBorder="1" applyAlignment="1" applyProtection="1">
      <alignment horizontal="center"/>
      <protection locked="0"/>
    </xf>
    <xf numFmtId="0" fontId="0" fillId="2" borderId="0" xfId="0" applyFill="1" applyAlignment="1" applyProtection="1">
      <alignment horizontal="left" vertical="center" wrapText="1" indent="1"/>
      <protection locked="0"/>
    </xf>
    <xf numFmtId="0" fontId="0" fillId="2" borderId="2" xfId="0" applyFill="1" applyBorder="1" applyAlignment="1" applyProtection="1">
      <alignment horizontal="left" vertical="center" wrapText="1" indent="1"/>
      <protection locked="0"/>
    </xf>
    <xf numFmtId="0" fontId="0" fillId="0" borderId="0" xfId="0" applyAlignment="1" applyProtection="1">
      <alignment horizontal="center"/>
      <protection locked="0"/>
    </xf>
    <xf numFmtId="164" fontId="0" fillId="2" borderId="0" xfId="0" applyNumberFormat="1" applyFill="1" applyAlignment="1" applyProtection="1">
      <alignment horizontal="center"/>
      <protection locked="0"/>
    </xf>
    <xf numFmtId="164" fontId="0" fillId="2" borderId="2" xfId="0" applyNumberFormat="1" applyFill="1" applyBorder="1" applyAlignment="1" applyProtection="1">
      <alignment horizontal="center"/>
      <protection locked="0"/>
    </xf>
    <xf numFmtId="0" fontId="7" fillId="2" borderId="0" xfId="2" applyFill="1" applyBorder="1" applyAlignment="1" applyProtection="1">
      <alignment horizontal="center"/>
      <protection locked="0"/>
    </xf>
    <xf numFmtId="0" fontId="7" fillId="2" borderId="2" xfId="2" applyFill="1" applyBorder="1" applyAlignment="1" applyProtection="1">
      <alignment horizontal="center"/>
      <protection locked="0"/>
    </xf>
    <xf numFmtId="0" fontId="0" fillId="2" borderId="0" xfId="0" applyFill="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16" fillId="0" borderId="0" xfId="0" applyFont="1" applyAlignment="1">
      <alignment horizontal="center" vertical="center"/>
    </xf>
    <xf numFmtId="0" fontId="9" fillId="0" borderId="0" xfId="0" applyFont="1" applyAlignment="1">
      <alignment horizontal="center"/>
    </xf>
    <xf numFmtId="0" fontId="7" fillId="0" borderId="0" xfId="2" applyFill="1" applyAlignment="1" applyProtection="1">
      <alignment horizontal="center"/>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1" xfId="0" applyFont="1" applyBorder="1" applyAlignment="1">
      <alignment horizontal="left" vertical="center" wrapText="1"/>
    </xf>
    <xf numFmtId="0" fontId="9" fillId="0" borderId="13" xfId="0" applyFont="1" applyBorder="1" applyAlignment="1">
      <alignment horizontal="left" vertical="center" wrapText="1"/>
    </xf>
    <xf numFmtId="0" fontId="17" fillId="0" borderId="0" xfId="0" applyFont="1" applyAlignment="1">
      <alignment horizontal="center" vertical="center" wrapText="1"/>
    </xf>
    <xf numFmtId="0" fontId="3" fillId="0" borderId="8" xfId="0" applyFont="1" applyBorder="1" applyAlignment="1">
      <alignment horizontal="center" wrapText="1"/>
    </xf>
    <xf numFmtId="0" fontId="3" fillId="0" borderId="10" xfId="0" applyFont="1" applyBorder="1" applyAlignment="1">
      <alignment horizontal="center" wrapText="1"/>
    </xf>
    <xf numFmtId="0" fontId="3" fillId="0" borderId="14" xfId="0" applyFont="1" applyBorder="1" applyAlignment="1">
      <alignment horizontal="center" wrapText="1"/>
    </xf>
    <xf numFmtId="0" fontId="3" fillId="0" borderId="15" xfId="0" applyFont="1" applyBorder="1" applyAlignment="1">
      <alignment horizontal="center" wrapText="1"/>
    </xf>
    <xf numFmtId="0" fontId="3" fillId="0" borderId="11" xfId="0" applyFont="1" applyBorder="1" applyAlignment="1">
      <alignment horizontal="center" wrapText="1"/>
    </xf>
    <xf numFmtId="0" fontId="3" fillId="0" borderId="13" xfId="0" applyFont="1" applyBorder="1" applyAlignment="1">
      <alignment horizontal="center" wrapText="1"/>
    </xf>
    <xf numFmtId="6" fontId="0" fillId="0" borderId="31" xfId="0" applyNumberFormat="1" applyBorder="1" applyAlignment="1">
      <alignment horizontal="center" wrapText="1"/>
    </xf>
    <xf numFmtId="165" fontId="4" fillId="0" borderId="31" xfId="0" applyNumberFormat="1" applyFont="1" applyBorder="1" applyAlignment="1">
      <alignment horizontal="center" wrapText="1"/>
    </xf>
    <xf numFmtId="165" fontId="4" fillId="0" borderId="31" xfId="0" applyNumberFormat="1" applyFont="1" applyBorder="1" applyAlignment="1">
      <alignment horizontal="left" vertical="top" wrapText="1"/>
    </xf>
    <xf numFmtId="165" fontId="0" fillId="0" borderId="31" xfId="0" applyNumberFormat="1" applyBorder="1" applyAlignment="1">
      <alignment horizontal="center" wrapText="1"/>
    </xf>
    <xf numFmtId="0" fontId="0" fillId="0" borderId="30" xfId="0" applyBorder="1" applyAlignment="1">
      <alignment horizontal="left" vertical="center" wrapText="1" indent="1"/>
    </xf>
    <xf numFmtId="0" fontId="30" fillId="0" borderId="32" xfId="0" applyFont="1" applyBorder="1" applyAlignment="1">
      <alignment wrapText="1"/>
    </xf>
    <xf numFmtId="0" fontId="30" fillId="0" borderId="35" xfId="0" applyFont="1" applyBorder="1" applyAlignment="1">
      <alignment wrapText="1"/>
    </xf>
    <xf numFmtId="165" fontId="0" fillId="0" borderId="31" xfId="0" applyNumberFormat="1" applyBorder="1" applyAlignment="1">
      <alignment horizontal="center" vertical="center" wrapText="1"/>
    </xf>
    <xf numFmtId="6" fontId="23" fillId="0" borderId="31" xfId="0" applyNumberFormat="1" applyFont="1" applyBorder="1" applyAlignment="1">
      <alignment horizontal="center" wrapText="1"/>
    </xf>
    <xf numFmtId="0" fontId="30" fillId="0" borderId="31" xfId="0" applyFont="1" applyBorder="1" applyAlignment="1">
      <alignment wrapText="1"/>
    </xf>
    <xf numFmtId="0" fontId="0" fillId="0" borderId="31" xfId="0" applyBorder="1" applyAlignment="1">
      <alignment horizontal="center" wrapText="1"/>
    </xf>
    <xf numFmtId="0" fontId="0" fillId="0" borderId="33" xfId="0" applyBorder="1" applyAlignment="1">
      <alignment horizontal="left" indent="1"/>
    </xf>
    <xf numFmtId="6" fontId="0" fillId="0" borderId="34" xfId="0" applyNumberFormat="1" applyBorder="1" applyAlignment="1">
      <alignment horizontal="center" wrapText="1"/>
    </xf>
    <xf numFmtId="0" fontId="20" fillId="5" borderId="5" xfId="0" applyFont="1" applyFill="1" applyBorder="1" applyAlignment="1">
      <alignment horizontal="center"/>
    </xf>
    <xf numFmtId="0" fontId="20" fillId="5" borderId="7" xfId="0" applyFont="1" applyFill="1" applyBorder="1" applyAlignment="1">
      <alignment horizont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0</xdr:rowOff>
    </xdr:from>
    <xdr:to>
      <xdr:col>2</xdr:col>
      <xdr:colOff>1162050</xdr:colOff>
      <xdr:row>4</xdr:row>
      <xdr:rowOff>145522</xdr:rowOff>
    </xdr:to>
    <xdr:pic>
      <xdr:nvPicPr>
        <xdr:cNvPr id="3" name="Picture 2">
          <a:extLst>
            <a:ext uri="{FF2B5EF4-FFF2-40B4-BE49-F238E27FC236}">
              <a16:creationId xmlns:a16="http://schemas.microsoft.com/office/drawing/2014/main" id="{89F5CCD4-E49A-41E7-BA32-F3B8D2541CDB}"/>
            </a:ext>
          </a:extLst>
        </xdr:cNvPr>
        <xdr:cNvPicPr>
          <a:picLocks noChangeAspect="1"/>
        </xdr:cNvPicPr>
      </xdr:nvPicPr>
      <xdr:blipFill>
        <a:blip xmlns:r="http://schemas.openxmlformats.org/officeDocument/2006/relationships" r:embed="rId1"/>
        <a:stretch>
          <a:fillRect/>
        </a:stretch>
      </xdr:blipFill>
      <xdr:spPr>
        <a:xfrm>
          <a:off x="266700" y="0"/>
          <a:ext cx="1733550" cy="9075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161925</xdr:rowOff>
    </xdr:from>
    <xdr:to>
      <xdr:col>13</xdr:col>
      <xdr:colOff>334443</xdr:colOff>
      <xdr:row>52</xdr:row>
      <xdr:rowOff>58518</xdr:rowOff>
    </xdr:to>
    <xdr:pic>
      <xdr:nvPicPr>
        <xdr:cNvPr id="2" name="Picture 1">
          <a:extLst>
            <a:ext uri="{FF2B5EF4-FFF2-40B4-BE49-F238E27FC236}">
              <a16:creationId xmlns:a16="http://schemas.microsoft.com/office/drawing/2014/main" id="{45604454-0F04-64BC-F3BC-8CDE643152C3}"/>
            </a:ext>
          </a:extLst>
        </xdr:cNvPr>
        <xdr:cNvPicPr>
          <a:picLocks noChangeAspect="1"/>
        </xdr:cNvPicPr>
      </xdr:nvPicPr>
      <xdr:blipFill>
        <a:blip xmlns:r="http://schemas.openxmlformats.org/officeDocument/2006/relationships" r:embed="rId1"/>
        <a:stretch>
          <a:fillRect/>
        </a:stretch>
      </xdr:blipFill>
      <xdr:spPr>
        <a:xfrm>
          <a:off x="609600" y="161925"/>
          <a:ext cx="7649643" cy="98025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28575</xdr:colOff>
      <xdr:row>1</xdr:row>
      <xdr:rowOff>47625</xdr:rowOff>
    </xdr:from>
    <xdr:to>
      <xdr:col>13</xdr:col>
      <xdr:colOff>420176</xdr:colOff>
      <xdr:row>53</xdr:row>
      <xdr:rowOff>153797</xdr:rowOff>
    </xdr:to>
    <xdr:pic>
      <xdr:nvPicPr>
        <xdr:cNvPr id="2" name="Picture 1">
          <a:extLst>
            <a:ext uri="{FF2B5EF4-FFF2-40B4-BE49-F238E27FC236}">
              <a16:creationId xmlns:a16="http://schemas.microsoft.com/office/drawing/2014/main" id="{62F041C6-5DA4-3DC5-E549-CEF780BCF127}"/>
            </a:ext>
          </a:extLst>
        </xdr:cNvPr>
        <xdr:cNvPicPr>
          <a:picLocks noChangeAspect="1"/>
        </xdr:cNvPicPr>
      </xdr:nvPicPr>
      <xdr:blipFill>
        <a:blip xmlns:r="http://schemas.openxmlformats.org/officeDocument/2006/relationships" r:embed="rId1"/>
        <a:stretch>
          <a:fillRect/>
        </a:stretch>
      </xdr:blipFill>
      <xdr:spPr>
        <a:xfrm>
          <a:off x="638175" y="238125"/>
          <a:ext cx="7706801" cy="10012172"/>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gpsa.unm.edu/upload-announcements-here/2026-2027/finance2026-standing-rule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F77BB-08EA-4687-96E1-1CE623183451}">
  <sheetPr codeName="Sheet1">
    <tabColor rgb="FFC00000"/>
  </sheetPr>
  <dimension ref="B1:U220"/>
  <sheetViews>
    <sheetView showGridLines="0" tabSelected="1" zoomScaleNormal="100" workbookViewId="0">
      <selection activeCell="D68" sqref="D68:E68"/>
    </sheetView>
  </sheetViews>
  <sheetFormatPr defaultRowHeight="15" x14ac:dyDescent="0.25"/>
  <cols>
    <col min="1" max="1" width="3.42578125" customWidth="1"/>
    <col min="3" max="3" width="19.85546875" customWidth="1"/>
    <col min="4" max="4" width="27.7109375" customWidth="1"/>
    <col min="5" max="5" width="18" customWidth="1"/>
    <col min="6" max="6" width="17" customWidth="1"/>
    <col min="7" max="7" width="2.140625" customWidth="1"/>
    <col min="8" max="8" width="10.28515625" bestFit="1" customWidth="1"/>
    <col min="9" max="9" width="10" bestFit="1" customWidth="1"/>
    <col min="10" max="10" width="2.140625" customWidth="1"/>
    <col min="11" max="11" width="18" bestFit="1" customWidth="1"/>
    <col min="12" max="12" width="20.5703125" bestFit="1" customWidth="1"/>
    <col min="13" max="13" width="11.28515625" customWidth="1"/>
  </cols>
  <sheetData>
    <row r="1" spans="2:15" ht="15" customHeight="1" x14ac:dyDescent="0.25">
      <c r="D1" s="199" t="s">
        <v>23</v>
      </c>
      <c r="E1" s="199"/>
      <c r="F1" s="199"/>
      <c r="G1" s="199"/>
      <c r="H1" s="199"/>
      <c r="I1" s="199"/>
      <c r="J1" s="12"/>
      <c r="K1" s="12"/>
      <c r="L1" s="199" t="s">
        <v>39</v>
      </c>
      <c r="M1" s="199"/>
      <c r="N1" s="199"/>
      <c r="O1" s="199"/>
    </row>
    <row r="2" spans="2:15" ht="15" customHeight="1" x14ac:dyDescent="0.25">
      <c r="D2" s="199"/>
      <c r="E2" s="199"/>
      <c r="F2" s="199"/>
      <c r="G2" s="199"/>
      <c r="H2" s="199"/>
      <c r="I2" s="199"/>
      <c r="J2" s="12"/>
      <c r="K2" s="12"/>
      <c r="L2" s="199"/>
      <c r="M2" s="199"/>
      <c r="N2" s="199"/>
      <c r="O2" s="199"/>
    </row>
    <row r="3" spans="2:15" ht="15" customHeight="1" x14ac:dyDescent="0.25">
      <c r="D3" s="199"/>
      <c r="E3" s="199"/>
      <c r="F3" s="199"/>
      <c r="G3" s="199"/>
      <c r="H3" s="199"/>
      <c r="I3" s="199"/>
      <c r="J3" s="12"/>
      <c r="K3" s="12"/>
      <c r="L3" s="199"/>
      <c r="M3" s="199"/>
      <c r="N3" s="199"/>
      <c r="O3" s="199"/>
    </row>
    <row r="4" spans="2:15" ht="15" customHeight="1" x14ac:dyDescent="0.25">
      <c r="D4" s="199"/>
      <c r="E4" s="199"/>
      <c r="F4" s="199"/>
      <c r="G4" s="199"/>
      <c r="H4" s="199"/>
      <c r="I4" s="199"/>
      <c r="J4" s="12"/>
      <c r="K4" s="12"/>
      <c r="L4" s="199"/>
      <c r="M4" s="199"/>
      <c r="N4" s="199"/>
      <c r="O4" s="199"/>
    </row>
    <row r="6" spans="2:15" x14ac:dyDescent="0.25">
      <c r="B6" s="139" t="s">
        <v>24</v>
      </c>
      <c r="C6" s="139"/>
      <c r="D6" s="139"/>
      <c r="E6" s="139"/>
      <c r="F6" s="139"/>
      <c r="G6" s="139"/>
      <c r="H6" s="139"/>
      <c r="I6" s="139"/>
      <c r="J6" s="139"/>
      <c r="K6" s="139"/>
      <c r="L6" s="139"/>
      <c r="M6" s="139"/>
      <c r="N6" s="139"/>
      <c r="O6" s="139"/>
    </row>
    <row r="8" spans="2:15" x14ac:dyDescent="0.25">
      <c r="B8" s="194"/>
      <c r="C8" s="194"/>
      <c r="D8" s="194"/>
      <c r="F8" s="194"/>
      <c r="G8" s="194"/>
      <c r="H8" s="194"/>
      <c r="I8" s="194"/>
      <c r="L8" s="200"/>
      <c r="M8" s="200"/>
      <c r="N8" s="200"/>
      <c r="O8" s="200"/>
    </row>
    <row r="9" spans="2:15" x14ac:dyDescent="0.25">
      <c r="B9" s="195"/>
      <c r="C9" s="195"/>
      <c r="D9" s="195"/>
      <c r="F9" s="195"/>
      <c r="G9" s="195"/>
      <c r="H9" s="195"/>
      <c r="I9" s="195"/>
      <c r="L9" s="201"/>
      <c r="M9" s="201"/>
      <c r="N9" s="201"/>
      <c r="O9" s="201"/>
    </row>
    <row r="10" spans="2:15" x14ac:dyDescent="0.25">
      <c r="B10" t="s">
        <v>31</v>
      </c>
      <c r="F10" t="s">
        <v>32</v>
      </c>
      <c r="L10" t="s">
        <v>25</v>
      </c>
    </row>
    <row r="12" spans="2:15" x14ac:dyDescent="0.25">
      <c r="B12" s="202"/>
      <c r="C12" s="202"/>
      <c r="D12" s="202"/>
      <c r="E12" s="202"/>
      <c r="F12" s="202"/>
      <c r="G12" s="202"/>
      <c r="H12" s="202"/>
      <c r="I12" s="202"/>
      <c r="L12" s="204"/>
      <c r="M12" s="204"/>
      <c r="N12" s="204"/>
      <c r="O12" s="204"/>
    </row>
    <row r="13" spans="2:15" x14ac:dyDescent="0.25">
      <c r="B13" s="203"/>
      <c r="C13" s="203"/>
      <c r="D13" s="203"/>
      <c r="E13" s="203"/>
      <c r="F13" s="203"/>
      <c r="G13" s="203"/>
      <c r="H13" s="203"/>
      <c r="I13" s="203"/>
      <c r="L13" s="204"/>
      <c r="M13" s="204"/>
      <c r="N13" s="204"/>
      <c r="O13" s="204"/>
    </row>
    <row r="14" spans="2:15" x14ac:dyDescent="0.25">
      <c r="B14" t="s">
        <v>26</v>
      </c>
      <c r="L14" s="97"/>
    </row>
    <row r="16" spans="2:15" x14ac:dyDescent="0.25">
      <c r="B16" s="194"/>
      <c r="C16" s="194"/>
      <c r="D16" s="194"/>
      <c r="E16" s="194"/>
      <c r="G16" s="205"/>
      <c r="H16" s="205"/>
      <c r="I16" s="205"/>
      <c r="L16" s="207"/>
      <c r="M16" s="207"/>
      <c r="N16" s="207"/>
      <c r="O16" s="207"/>
    </row>
    <row r="17" spans="2:15" x14ac:dyDescent="0.25">
      <c r="B17" s="195"/>
      <c r="C17" s="195"/>
      <c r="D17" s="195"/>
      <c r="E17" s="195"/>
      <c r="G17" s="206"/>
      <c r="H17" s="206"/>
      <c r="I17" s="206"/>
      <c r="L17" s="208"/>
      <c r="M17" s="208"/>
      <c r="N17" s="208"/>
      <c r="O17" s="208"/>
    </row>
    <row r="18" spans="2:15" x14ac:dyDescent="0.25">
      <c r="B18" t="s">
        <v>27</v>
      </c>
      <c r="E18" s="13"/>
      <c r="G18" s="13" t="s">
        <v>28</v>
      </c>
      <c r="H18" s="13"/>
      <c r="I18" s="13"/>
      <c r="L18" s="13" t="s">
        <v>29</v>
      </c>
      <c r="M18" s="13"/>
      <c r="N18" s="13"/>
      <c r="O18" s="13"/>
    </row>
    <row r="20" spans="2:15" x14ac:dyDescent="0.25">
      <c r="B20" s="194"/>
      <c r="C20" s="194"/>
      <c r="D20" s="194"/>
      <c r="E20" s="194"/>
      <c r="G20" s="205"/>
      <c r="H20" s="205"/>
      <c r="I20" s="205"/>
      <c r="L20" s="207"/>
      <c r="M20" s="207"/>
      <c r="N20" s="207"/>
      <c r="O20" s="207"/>
    </row>
    <row r="21" spans="2:15" x14ac:dyDescent="0.25">
      <c r="B21" s="195"/>
      <c r="C21" s="195"/>
      <c r="D21" s="195"/>
      <c r="E21" s="195"/>
      <c r="G21" s="206"/>
      <c r="H21" s="206"/>
      <c r="I21" s="206"/>
      <c r="L21" s="208"/>
      <c r="M21" s="208"/>
      <c r="N21" s="208"/>
      <c r="O21" s="208"/>
    </row>
    <row r="22" spans="2:15" x14ac:dyDescent="0.25">
      <c r="B22" s="13" t="s">
        <v>30</v>
      </c>
      <c r="C22" s="13"/>
      <c r="D22" s="13"/>
      <c r="E22" s="13"/>
      <c r="G22" s="13" t="s">
        <v>28</v>
      </c>
      <c r="H22" s="13"/>
      <c r="I22" s="13"/>
      <c r="L22" s="13" t="s">
        <v>29</v>
      </c>
      <c r="M22" s="13"/>
      <c r="N22" s="13"/>
    </row>
    <row r="24" spans="2:15" x14ac:dyDescent="0.25">
      <c r="B24" s="209"/>
      <c r="C24" s="209"/>
      <c r="D24" s="209"/>
      <c r="E24" s="209"/>
      <c r="F24" s="209"/>
      <c r="G24" s="209"/>
      <c r="H24" s="209"/>
      <c r="I24" s="209"/>
      <c r="J24" s="209"/>
      <c r="K24" s="209"/>
      <c r="L24" s="209"/>
      <c r="M24" s="209"/>
      <c r="N24" s="209"/>
      <c r="O24" s="209"/>
    </row>
    <row r="25" spans="2:15" x14ac:dyDescent="0.25">
      <c r="B25" s="210"/>
      <c r="C25" s="210"/>
      <c r="D25" s="210"/>
      <c r="E25" s="210"/>
      <c r="F25" s="210"/>
      <c r="G25" s="210"/>
      <c r="H25" s="210"/>
      <c r="I25" s="210"/>
      <c r="J25" s="210"/>
      <c r="K25" s="210"/>
      <c r="L25" s="210"/>
      <c r="M25" s="210"/>
      <c r="N25" s="210"/>
      <c r="O25" s="210"/>
    </row>
    <row r="26" spans="2:15" x14ac:dyDescent="0.25">
      <c r="B26" t="s">
        <v>33</v>
      </c>
    </row>
    <row r="27" spans="2:15" ht="15.75" thickBot="1" x14ac:dyDescent="0.3"/>
    <row r="28" spans="2:15" ht="15.75" thickBot="1" x14ac:dyDescent="0.3">
      <c r="C28" s="196" t="s">
        <v>34</v>
      </c>
      <c r="D28" s="197"/>
      <c r="E28" s="197"/>
      <c r="F28" s="197"/>
      <c r="G28" s="197"/>
      <c r="H28" s="197"/>
      <c r="I28" s="197"/>
      <c r="J28" s="197"/>
      <c r="K28" s="197"/>
      <c r="L28" s="197"/>
      <c r="M28" s="197"/>
      <c r="N28" s="198"/>
      <c r="O28" s="14"/>
    </row>
    <row r="29" spans="2:15" x14ac:dyDescent="0.25">
      <c r="B29" t="s">
        <v>35</v>
      </c>
      <c r="C29" s="15"/>
      <c r="D29" s="98" t="s">
        <v>36</v>
      </c>
      <c r="E29" s="2"/>
      <c r="H29" s="17" t="s">
        <v>37</v>
      </c>
      <c r="I29" s="1"/>
      <c r="L29" s="18" t="s">
        <v>38</v>
      </c>
      <c r="M29" s="1"/>
      <c r="N29" s="19"/>
    </row>
    <row r="30" spans="2:15" ht="15.75" thickBot="1" x14ac:dyDescent="0.3">
      <c r="C30" s="20"/>
      <c r="D30" s="21"/>
      <c r="E30" s="21"/>
      <c r="F30" s="21"/>
      <c r="G30" s="21"/>
      <c r="H30" s="99"/>
      <c r="I30" s="21"/>
      <c r="J30" s="21"/>
      <c r="K30" s="21"/>
      <c r="L30" s="21"/>
      <c r="M30" s="21"/>
      <c r="N30" s="22"/>
    </row>
    <row r="31" spans="2:15" ht="15.75" thickBot="1" x14ac:dyDescent="0.3"/>
    <row r="32" spans="2:15" x14ac:dyDescent="0.25">
      <c r="C32" s="169" t="s">
        <v>44</v>
      </c>
      <c r="D32" s="170"/>
      <c r="E32" s="170"/>
      <c r="F32" s="170"/>
      <c r="G32" s="170"/>
      <c r="H32" s="170"/>
      <c r="I32" s="170"/>
      <c r="J32" s="170"/>
      <c r="K32" s="170"/>
      <c r="L32" s="170"/>
      <c r="M32" s="170"/>
      <c r="N32" s="171"/>
    </row>
    <row r="33" spans="2:15" x14ac:dyDescent="0.25">
      <c r="C33" s="23"/>
      <c r="D33" s="24"/>
      <c r="E33" s="25"/>
      <c r="F33" s="25"/>
      <c r="G33" s="25"/>
      <c r="H33" s="26" t="s">
        <v>40</v>
      </c>
      <c r="I33" s="26" t="s">
        <v>41</v>
      </c>
      <c r="J33" s="25"/>
      <c r="K33" s="25"/>
      <c r="L33" s="25"/>
      <c r="M33" s="25"/>
      <c r="N33" s="27"/>
    </row>
    <row r="34" spans="2:15" x14ac:dyDescent="0.25">
      <c r="C34" s="28" t="s">
        <v>42</v>
      </c>
      <c r="G34" s="29"/>
      <c r="H34" s="3" t="b">
        <v>0</v>
      </c>
      <c r="I34" s="3" t="b">
        <v>0</v>
      </c>
      <c r="J34" s="29"/>
      <c r="K34" s="30" t="str" cm="1">
        <f t="array" ref="K34">_xlfn.IFS(H34=TRUE, "Please continue completing this request", I34=TRUE, "Please contact SAC to complete your charter before submitting this request", AND(H34=FALSE,I34=FALSE), "Please select Yes or No")</f>
        <v>Please select Yes or No</v>
      </c>
      <c r="L34" s="31"/>
      <c r="M34" s="32"/>
      <c r="N34" s="33"/>
    </row>
    <row r="35" spans="2:15" ht="15.75" thickBot="1" x14ac:dyDescent="0.3">
      <c r="C35" s="20" t="s">
        <v>43</v>
      </c>
      <c r="D35" s="21"/>
      <c r="E35" s="21"/>
      <c r="F35" s="21"/>
      <c r="G35" s="21"/>
      <c r="H35" s="4" t="b">
        <v>0</v>
      </c>
      <c r="I35" s="4" t="b">
        <v>0</v>
      </c>
      <c r="J35" s="21"/>
      <c r="K35" s="34" t="str" cm="1">
        <f t="array" ref="K35">_xlfn.IFS(H35=TRUE, "Please complete the 'Previous Funding' section", I35=TRUE, "You have not received funding. Please skip the 'Previous Funding' section", AND(H35=FALSE,I35=FALSE), "Please select Yes or No")</f>
        <v>Please select Yes or No</v>
      </c>
      <c r="L35" s="21"/>
      <c r="M35" s="21"/>
      <c r="N35" s="22"/>
    </row>
    <row r="37" spans="2:15" x14ac:dyDescent="0.25">
      <c r="B37" s="139" t="s">
        <v>45</v>
      </c>
      <c r="C37" s="139"/>
      <c r="D37" s="139"/>
      <c r="E37" s="139"/>
      <c r="F37" s="139"/>
      <c r="G37" s="139"/>
      <c r="H37" s="139"/>
      <c r="I37" s="139"/>
      <c r="J37" s="139"/>
      <c r="K37" s="139"/>
      <c r="L37" s="139"/>
      <c r="M37" s="139"/>
      <c r="N37" s="139"/>
      <c r="O37" s="139"/>
    </row>
    <row r="38" spans="2:15" x14ac:dyDescent="0.25">
      <c r="B38" s="193" t="s">
        <v>95</v>
      </c>
      <c r="C38" s="193"/>
      <c r="D38" s="193"/>
      <c r="E38" s="193"/>
      <c r="F38" s="193"/>
      <c r="G38" s="193"/>
      <c r="H38" s="193"/>
      <c r="I38" s="193"/>
      <c r="J38" s="193"/>
      <c r="K38" s="193"/>
      <c r="L38" s="193"/>
      <c r="M38" s="193"/>
      <c r="N38" s="193"/>
      <c r="O38" s="193"/>
    </row>
    <row r="39" spans="2:15" x14ac:dyDescent="0.25">
      <c r="B39" s="193"/>
      <c r="C39" s="193"/>
      <c r="D39" s="193"/>
      <c r="E39" s="193"/>
      <c r="F39" s="193"/>
      <c r="G39" s="193"/>
      <c r="H39" s="193"/>
      <c r="I39" s="193"/>
      <c r="J39" s="193"/>
      <c r="K39" s="193"/>
      <c r="L39" s="193"/>
      <c r="M39" s="193"/>
      <c r="N39" s="193"/>
      <c r="O39" s="193"/>
    </row>
    <row r="40" spans="2:15" x14ac:dyDescent="0.25">
      <c r="B40" s="184"/>
      <c r="C40" s="185"/>
      <c r="D40" s="185"/>
      <c r="E40" s="185"/>
      <c r="F40" s="185"/>
      <c r="G40" s="185"/>
      <c r="H40" s="185"/>
      <c r="I40" s="185"/>
      <c r="J40" s="185"/>
      <c r="K40" s="185"/>
      <c r="L40" s="185"/>
      <c r="M40" s="185"/>
      <c r="N40" s="185"/>
      <c r="O40" s="186"/>
    </row>
    <row r="41" spans="2:15" x14ac:dyDescent="0.25">
      <c r="B41" s="187"/>
      <c r="C41" s="188"/>
      <c r="D41" s="188"/>
      <c r="E41" s="188"/>
      <c r="F41" s="188"/>
      <c r="G41" s="188"/>
      <c r="H41" s="188"/>
      <c r="I41" s="188"/>
      <c r="J41" s="188"/>
      <c r="K41" s="188"/>
      <c r="L41" s="188"/>
      <c r="M41" s="188"/>
      <c r="N41" s="188"/>
      <c r="O41" s="189"/>
    </row>
    <row r="42" spans="2:15" x14ac:dyDescent="0.25">
      <c r="B42" s="187"/>
      <c r="C42" s="188"/>
      <c r="D42" s="188"/>
      <c r="E42" s="188"/>
      <c r="F42" s="188"/>
      <c r="G42" s="188"/>
      <c r="H42" s="188"/>
      <c r="I42" s="188"/>
      <c r="J42" s="188"/>
      <c r="K42" s="188"/>
      <c r="L42" s="188"/>
      <c r="M42" s="188"/>
      <c r="N42" s="188"/>
      <c r="O42" s="189"/>
    </row>
    <row r="43" spans="2:15" x14ac:dyDescent="0.25">
      <c r="B43" s="190"/>
      <c r="C43" s="191"/>
      <c r="D43" s="191"/>
      <c r="E43" s="191"/>
      <c r="F43" s="191"/>
      <c r="G43" s="191"/>
      <c r="H43" s="191"/>
      <c r="I43" s="191"/>
      <c r="J43" s="191"/>
      <c r="K43" s="191"/>
      <c r="L43" s="191"/>
      <c r="M43" s="191"/>
      <c r="N43" s="191"/>
      <c r="O43" s="192"/>
    </row>
    <row r="45" spans="2:15" x14ac:dyDescent="0.25">
      <c r="B45" s="139" t="s">
        <v>46</v>
      </c>
      <c r="C45" s="139"/>
      <c r="D45" s="139"/>
      <c r="E45" s="139"/>
      <c r="F45" s="139"/>
      <c r="G45" s="139"/>
      <c r="H45" s="139"/>
      <c r="I45" s="139"/>
      <c r="J45" s="139"/>
      <c r="K45" s="139"/>
      <c r="L45" s="139"/>
      <c r="M45" s="139"/>
      <c r="N45" s="139"/>
      <c r="O45" s="139"/>
    </row>
    <row r="47" spans="2:15" x14ac:dyDescent="0.25">
      <c r="B47" s="124" t="s">
        <v>47</v>
      </c>
      <c r="C47" s="124"/>
      <c r="D47" s="172"/>
      <c r="E47" s="173"/>
      <c r="F47" s="173"/>
      <c r="G47" s="173"/>
      <c r="H47" s="173"/>
      <c r="I47" s="173"/>
      <c r="J47" s="173"/>
      <c r="K47" s="173"/>
      <c r="L47" s="173"/>
      <c r="M47" s="173"/>
      <c r="N47" s="173"/>
      <c r="O47" s="174"/>
    </row>
    <row r="48" spans="2:15" x14ac:dyDescent="0.25">
      <c r="B48" s="124"/>
      <c r="C48" s="124"/>
      <c r="D48" s="175"/>
      <c r="E48" s="176"/>
      <c r="F48" s="176"/>
      <c r="G48" s="176"/>
      <c r="H48" s="176"/>
      <c r="I48" s="176"/>
      <c r="J48" s="176"/>
      <c r="K48" s="176"/>
      <c r="L48" s="176"/>
      <c r="M48" s="176"/>
      <c r="N48" s="176"/>
      <c r="O48" s="177"/>
    </row>
    <row r="49" spans="2:21" x14ac:dyDescent="0.25">
      <c r="D49" s="175"/>
      <c r="E49" s="176"/>
      <c r="F49" s="176"/>
      <c r="G49" s="176"/>
      <c r="H49" s="176"/>
      <c r="I49" s="176"/>
      <c r="J49" s="176"/>
      <c r="K49" s="176"/>
      <c r="L49" s="176"/>
      <c r="M49" s="176"/>
      <c r="N49" s="176"/>
      <c r="O49" s="177"/>
    </row>
    <row r="50" spans="2:21" x14ac:dyDescent="0.25">
      <c r="D50" s="175"/>
      <c r="E50" s="176"/>
      <c r="F50" s="176"/>
      <c r="G50" s="176"/>
      <c r="H50" s="176"/>
      <c r="I50" s="176"/>
      <c r="J50" s="176"/>
      <c r="K50" s="176"/>
      <c r="L50" s="176"/>
      <c r="M50" s="176"/>
      <c r="N50" s="176"/>
      <c r="O50" s="177"/>
    </row>
    <row r="51" spans="2:21" x14ac:dyDescent="0.25">
      <c r="D51" s="178"/>
      <c r="E51" s="179"/>
      <c r="F51" s="179"/>
      <c r="G51" s="179"/>
      <c r="H51" s="179"/>
      <c r="I51" s="179"/>
      <c r="J51" s="179"/>
      <c r="K51" s="179"/>
      <c r="L51" s="179"/>
      <c r="M51" s="179"/>
      <c r="N51" s="179"/>
      <c r="O51" s="180"/>
    </row>
    <row r="52" spans="2:21" x14ac:dyDescent="0.25">
      <c r="D52" s="36"/>
      <c r="E52" s="36"/>
      <c r="F52" s="36"/>
      <c r="G52" s="36"/>
      <c r="H52" s="36"/>
      <c r="I52" s="36"/>
      <c r="J52" s="36"/>
      <c r="K52" s="36"/>
      <c r="L52" s="36"/>
      <c r="M52" s="36"/>
      <c r="N52" s="36"/>
      <c r="O52" s="36"/>
    </row>
    <row r="53" spans="2:21" x14ac:dyDescent="0.25">
      <c r="B53" s="37" t="s">
        <v>123</v>
      </c>
    </row>
    <row r="54" spans="2:21" ht="15" customHeight="1" x14ac:dyDescent="0.25">
      <c r="B54" s="38"/>
      <c r="C54" s="38"/>
      <c r="D54" s="38"/>
      <c r="E54" s="38"/>
      <c r="F54" s="38"/>
      <c r="H54" s="134" t="s">
        <v>13</v>
      </c>
      <c r="I54" s="134"/>
      <c r="K54" s="135" t="s">
        <v>14</v>
      </c>
      <c r="L54" s="135"/>
      <c r="M54" s="135"/>
      <c r="N54" s="135"/>
      <c r="O54" s="135"/>
      <c r="Q54" s="17"/>
      <c r="R54" s="17"/>
      <c r="S54" s="17"/>
      <c r="T54" s="17"/>
      <c r="U54" s="17"/>
    </row>
    <row r="55" spans="2:21" ht="30" x14ac:dyDescent="0.25">
      <c r="B55" s="39"/>
      <c r="C55" s="91" t="s">
        <v>0</v>
      </c>
      <c r="D55" s="168" t="s">
        <v>92</v>
      </c>
      <c r="E55" s="168"/>
      <c r="F55" s="40" t="s">
        <v>6</v>
      </c>
      <c r="G55" s="41"/>
      <c r="H55" s="89" t="s">
        <v>4</v>
      </c>
      <c r="I55" s="90" t="s">
        <v>5</v>
      </c>
      <c r="J55" s="41"/>
      <c r="K55" s="87" t="s">
        <v>12</v>
      </c>
      <c r="L55" s="88" t="s">
        <v>8</v>
      </c>
      <c r="M55" s="137" t="s">
        <v>10</v>
      </c>
      <c r="N55" s="137"/>
      <c r="O55" s="138"/>
      <c r="Q55" s="17"/>
      <c r="R55" s="17"/>
      <c r="S55" s="17"/>
      <c r="T55" s="17"/>
    </row>
    <row r="56" spans="2:21" ht="9" customHeight="1" x14ac:dyDescent="0.25">
      <c r="C56" s="41"/>
      <c r="D56" s="41"/>
      <c r="E56" s="41"/>
      <c r="F56" s="41"/>
      <c r="G56" s="41"/>
      <c r="H56" s="41"/>
      <c r="I56" s="41"/>
      <c r="J56" s="41"/>
      <c r="K56" s="41"/>
      <c r="L56" s="41"/>
      <c r="M56" s="42"/>
      <c r="N56" s="42"/>
      <c r="O56" s="42"/>
    </row>
    <row r="57" spans="2:21" x14ac:dyDescent="0.25">
      <c r="B57" s="16" t="s">
        <v>57</v>
      </c>
      <c r="D57" s="41"/>
      <c r="E57" s="41"/>
      <c r="F57" s="41"/>
      <c r="G57" s="41"/>
      <c r="H57" s="41"/>
      <c r="I57" s="41"/>
      <c r="J57" s="41"/>
      <c r="K57" s="41"/>
      <c r="L57" s="41"/>
      <c r="M57" s="42"/>
      <c r="N57" s="42"/>
      <c r="O57" s="42"/>
    </row>
    <row r="58" spans="2:21" ht="29.25" customHeight="1" x14ac:dyDescent="0.25">
      <c r="B58" s="16"/>
      <c r="C58" s="43" t="str">
        <f>IF(ISBLANK(D104), "Travel Request #1", D104)</f>
        <v>Travel Request #1</v>
      </c>
      <c r="D58" s="181" t="s">
        <v>78</v>
      </c>
      <c r="E58" s="181"/>
      <c r="F58" s="44">
        <f>F120</f>
        <v>0</v>
      </c>
      <c r="H58" s="165" t="s">
        <v>93</v>
      </c>
      <c r="I58" s="165"/>
      <c r="K58" s="46">
        <f>K120</f>
        <v>0</v>
      </c>
      <c r="L58" s="47">
        <f t="shared" ref="L58:L59" si="0">K58-F58</f>
        <v>0</v>
      </c>
      <c r="M58" s="182"/>
      <c r="N58" s="182"/>
      <c r="O58" s="183"/>
    </row>
    <row r="59" spans="2:21" ht="29.25" customHeight="1" x14ac:dyDescent="0.25">
      <c r="B59" s="16"/>
      <c r="C59" s="48" t="str">
        <f>IF(ISBLANK(D126), "Travel Request #2", D126)</f>
        <v>Travel Request #2</v>
      </c>
      <c r="D59" s="164" t="s">
        <v>78</v>
      </c>
      <c r="E59" s="164"/>
      <c r="F59" s="49">
        <f>F142</f>
        <v>0</v>
      </c>
      <c r="H59" s="165" t="s">
        <v>93</v>
      </c>
      <c r="I59" s="165"/>
      <c r="K59" s="51">
        <f>K142</f>
        <v>0</v>
      </c>
      <c r="L59" s="52">
        <f t="shared" si="0"/>
        <v>0</v>
      </c>
      <c r="M59" s="162"/>
      <c r="N59" s="162"/>
      <c r="O59" s="163"/>
    </row>
    <row r="60" spans="2:21" ht="9.75" customHeight="1" x14ac:dyDescent="0.25">
      <c r="B60" s="16"/>
      <c r="C60" s="53"/>
      <c r="D60" s="54"/>
      <c r="E60" s="54"/>
      <c r="F60" s="55"/>
      <c r="H60" s="56"/>
      <c r="K60" s="57"/>
      <c r="L60" s="55"/>
      <c r="M60" s="58"/>
      <c r="N60" s="58"/>
      <c r="O60" s="58"/>
    </row>
    <row r="61" spans="2:21" x14ac:dyDescent="0.25">
      <c r="B61" s="16" t="s">
        <v>59</v>
      </c>
      <c r="C61" s="53"/>
      <c r="D61" s="59"/>
      <c r="E61" s="59"/>
      <c r="F61" s="55"/>
      <c r="H61" s="56"/>
      <c r="K61" s="57"/>
      <c r="L61" s="55"/>
      <c r="M61" s="58"/>
      <c r="N61" s="58"/>
      <c r="O61" s="58"/>
    </row>
    <row r="62" spans="2:21" ht="29.25" customHeight="1" x14ac:dyDescent="0.25">
      <c r="B62" s="16"/>
      <c r="C62" s="43" t="str">
        <f>IF(ISBLANK(D149), "Event Request #1", D149)</f>
        <v>Event Request #1</v>
      </c>
      <c r="D62" s="181" t="s">
        <v>87</v>
      </c>
      <c r="E62" s="181"/>
      <c r="F62" s="44">
        <f>F169</f>
        <v>0</v>
      </c>
      <c r="H62" s="165" t="s">
        <v>93</v>
      </c>
      <c r="I62" s="165"/>
      <c r="K62" s="46">
        <f>K169</f>
        <v>0</v>
      </c>
      <c r="L62" s="47">
        <f t="shared" ref="L62:L64" si="1">K62-F62</f>
        <v>0</v>
      </c>
      <c r="M62" s="182"/>
      <c r="N62" s="182"/>
      <c r="O62" s="183"/>
    </row>
    <row r="63" spans="2:21" ht="29.25" customHeight="1" x14ac:dyDescent="0.25">
      <c r="B63" s="16"/>
      <c r="C63" s="43" t="str">
        <f>IF(ISBLANK(D174), "Event Request #2", D174)</f>
        <v>Event Request #2</v>
      </c>
      <c r="D63" s="164" t="s">
        <v>87</v>
      </c>
      <c r="E63" s="164"/>
      <c r="F63" s="49">
        <f>F194</f>
        <v>0</v>
      </c>
      <c r="G63" s="60"/>
      <c r="H63" s="165" t="s">
        <v>93</v>
      </c>
      <c r="I63" s="165"/>
      <c r="J63" s="60"/>
      <c r="K63" s="51">
        <f>K194</f>
        <v>0</v>
      </c>
      <c r="L63" s="52">
        <f t="shared" si="1"/>
        <v>0</v>
      </c>
      <c r="M63" s="162"/>
      <c r="N63" s="162"/>
      <c r="O63" s="163"/>
    </row>
    <row r="64" spans="2:21" ht="29.25" customHeight="1" x14ac:dyDescent="0.25">
      <c r="B64" s="16"/>
      <c r="C64" s="43" t="str">
        <f>IF(ISBLANK(D199), "Event Request #3", D199)</f>
        <v>Event Request #3</v>
      </c>
      <c r="D64" s="164" t="s">
        <v>87</v>
      </c>
      <c r="E64" s="164"/>
      <c r="F64" s="49">
        <f>F219</f>
        <v>0</v>
      </c>
      <c r="H64" s="165" t="s">
        <v>93</v>
      </c>
      <c r="I64" s="165"/>
      <c r="K64" s="51">
        <f>K219</f>
        <v>0</v>
      </c>
      <c r="L64" s="52">
        <f t="shared" si="1"/>
        <v>0</v>
      </c>
      <c r="M64" s="162"/>
      <c r="N64" s="162"/>
      <c r="O64" s="163"/>
    </row>
    <row r="65" spans="2:15" ht="9" customHeight="1" x14ac:dyDescent="0.25">
      <c r="B65" s="16"/>
      <c r="D65" s="61"/>
      <c r="E65" s="61"/>
      <c r="F65" s="55"/>
      <c r="H65" s="56"/>
      <c r="K65" s="57"/>
      <c r="L65" s="55"/>
      <c r="M65" s="58"/>
      <c r="N65" s="58"/>
      <c r="O65" s="58"/>
    </row>
    <row r="66" spans="2:15" x14ac:dyDescent="0.25">
      <c r="B66" s="16" t="s">
        <v>58</v>
      </c>
      <c r="D66" s="61"/>
      <c r="E66" s="61"/>
      <c r="F66" s="55"/>
      <c r="H66" s="56"/>
      <c r="K66" s="57"/>
      <c r="L66" s="55"/>
      <c r="M66" s="58"/>
      <c r="N66" s="58"/>
      <c r="O66" s="58"/>
    </row>
    <row r="67" spans="2:15" ht="30" customHeight="1" x14ac:dyDescent="0.25">
      <c r="B67" s="17"/>
      <c r="C67" s="62" t="s">
        <v>19</v>
      </c>
      <c r="D67" s="147"/>
      <c r="E67" s="147"/>
      <c r="F67" s="114"/>
      <c r="H67" s="45" t="str">
        <f t="shared" ref="H67:H92" si="2">IF(F67&gt;200, "Yes", "No")</f>
        <v>No</v>
      </c>
      <c r="I67" s="6" t="b">
        <v>0</v>
      </c>
      <c r="K67" s="7"/>
      <c r="L67" s="63">
        <f t="shared" ref="L67:L95" si="3">K67-F67</f>
        <v>0</v>
      </c>
      <c r="M67" s="121"/>
      <c r="N67" s="121"/>
      <c r="O67" s="122"/>
    </row>
    <row r="68" spans="2:15" ht="30" customHeight="1" x14ac:dyDescent="0.25">
      <c r="B68" s="17"/>
      <c r="C68" s="62" t="s">
        <v>66</v>
      </c>
      <c r="D68" s="147"/>
      <c r="E68" s="147"/>
      <c r="F68" s="114"/>
      <c r="H68" s="45" t="str">
        <f t="shared" si="2"/>
        <v>No</v>
      </c>
      <c r="I68" s="6" t="b">
        <v>0</v>
      </c>
      <c r="K68" s="7"/>
      <c r="L68" s="63">
        <f t="shared" si="3"/>
        <v>0</v>
      </c>
      <c r="M68" s="121"/>
      <c r="N68" s="121"/>
      <c r="O68" s="122"/>
    </row>
    <row r="69" spans="2:15" ht="30" customHeight="1" x14ac:dyDescent="0.25">
      <c r="B69" s="17"/>
      <c r="C69" s="62" t="s">
        <v>67</v>
      </c>
      <c r="D69" s="147"/>
      <c r="E69" s="147"/>
      <c r="F69" s="114"/>
      <c r="H69" s="45" t="str">
        <f t="shared" si="2"/>
        <v>No</v>
      </c>
      <c r="I69" s="6" t="b">
        <v>0</v>
      </c>
      <c r="K69" s="8"/>
      <c r="L69" s="64">
        <f t="shared" si="3"/>
        <v>0</v>
      </c>
      <c r="M69" s="149"/>
      <c r="N69" s="149"/>
      <c r="O69" s="150"/>
    </row>
    <row r="70" spans="2:15" ht="30" customHeight="1" x14ac:dyDescent="0.25">
      <c r="B70" s="17"/>
      <c r="C70" s="65" t="s">
        <v>73</v>
      </c>
      <c r="D70" s="148"/>
      <c r="E70" s="148"/>
      <c r="F70" s="115"/>
      <c r="H70" s="50" t="str">
        <f t="shared" si="2"/>
        <v>No</v>
      </c>
      <c r="I70" s="10" t="b">
        <v>0</v>
      </c>
      <c r="K70" s="8"/>
      <c r="L70" s="64">
        <f t="shared" si="3"/>
        <v>0</v>
      </c>
      <c r="M70" s="149"/>
      <c r="N70" s="149"/>
      <c r="O70" s="150"/>
    </row>
    <row r="71" spans="2:15" ht="30" customHeight="1" x14ac:dyDescent="0.25">
      <c r="B71" s="17"/>
      <c r="C71" s="65" t="s">
        <v>51</v>
      </c>
      <c r="D71" s="148"/>
      <c r="E71" s="148"/>
      <c r="F71" s="115"/>
      <c r="H71" s="50" t="str">
        <f t="shared" si="2"/>
        <v>No</v>
      </c>
      <c r="I71" s="10" t="b">
        <v>0</v>
      </c>
      <c r="K71" s="8"/>
      <c r="L71" s="64">
        <f t="shared" si="3"/>
        <v>0</v>
      </c>
      <c r="M71" s="149"/>
      <c r="N71" s="149"/>
      <c r="O71" s="150"/>
    </row>
    <row r="72" spans="2:15" ht="30" customHeight="1" x14ac:dyDescent="0.25">
      <c r="B72" s="17"/>
      <c r="C72" s="65" t="s">
        <v>68</v>
      </c>
      <c r="D72" s="166"/>
      <c r="E72" s="167"/>
      <c r="F72" s="115"/>
      <c r="H72" s="50" t="str">
        <f t="shared" si="2"/>
        <v>No</v>
      </c>
      <c r="I72" s="10" t="b">
        <v>0</v>
      </c>
      <c r="K72" s="8"/>
      <c r="L72" s="64">
        <f t="shared" si="3"/>
        <v>0</v>
      </c>
      <c r="M72" s="149"/>
      <c r="N72" s="149"/>
      <c r="O72" s="150"/>
    </row>
    <row r="73" spans="2:15" ht="30" customHeight="1" x14ac:dyDescent="0.25">
      <c r="B73" s="17"/>
      <c r="C73" s="65" t="s">
        <v>74</v>
      </c>
      <c r="D73" s="148"/>
      <c r="E73" s="148"/>
      <c r="F73" s="115"/>
      <c r="H73" s="50" t="str">
        <f t="shared" si="2"/>
        <v>No</v>
      </c>
      <c r="I73" s="10" t="b">
        <v>0</v>
      </c>
      <c r="K73" s="8"/>
      <c r="L73" s="64">
        <f t="shared" si="3"/>
        <v>0</v>
      </c>
      <c r="M73" s="149"/>
      <c r="N73" s="149"/>
      <c r="O73" s="150"/>
    </row>
    <row r="74" spans="2:15" ht="30" customHeight="1" x14ac:dyDescent="0.25">
      <c r="B74" s="17"/>
      <c r="C74" s="65" t="s">
        <v>75</v>
      </c>
      <c r="D74" s="148"/>
      <c r="E74" s="148"/>
      <c r="F74" s="115"/>
      <c r="H74" s="50" t="str">
        <f t="shared" si="2"/>
        <v>No</v>
      </c>
      <c r="I74" s="10" t="b">
        <v>0</v>
      </c>
      <c r="K74" s="8"/>
      <c r="L74" s="64">
        <f t="shared" si="3"/>
        <v>0</v>
      </c>
      <c r="M74" s="149"/>
      <c r="N74" s="149"/>
      <c r="O74" s="150"/>
    </row>
    <row r="75" spans="2:15" ht="30" customHeight="1" x14ac:dyDescent="0.25">
      <c r="B75" s="17"/>
      <c r="C75" s="65" t="s">
        <v>69</v>
      </c>
      <c r="D75" s="148"/>
      <c r="E75" s="148"/>
      <c r="F75" s="115"/>
      <c r="H75" s="50" t="str">
        <f t="shared" si="2"/>
        <v>No</v>
      </c>
      <c r="I75" s="10" t="b">
        <v>0</v>
      </c>
      <c r="K75" s="8"/>
      <c r="L75" s="64">
        <f t="shared" si="3"/>
        <v>0</v>
      </c>
      <c r="M75" s="149"/>
      <c r="N75" s="149"/>
      <c r="O75" s="150"/>
    </row>
    <row r="76" spans="2:15" ht="8.25" customHeight="1" x14ac:dyDescent="0.25">
      <c r="B76" s="17"/>
      <c r="C76" s="66"/>
      <c r="D76" s="116"/>
      <c r="E76" s="116"/>
      <c r="F76" s="116"/>
      <c r="H76" s="56"/>
      <c r="K76" s="57"/>
      <c r="L76" s="55"/>
      <c r="M76" s="58"/>
      <c r="N76" s="58"/>
      <c r="O76" s="58"/>
    </row>
    <row r="77" spans="2:15" x14ac:dyDescent="0.25">
      <c r="B77" s="16" t="s">
        <v>60</v>
      </c>
      <c r="D77" s="161"/>
      <c r="E77" s="161"/>
      <c r="F77" s="116"/>
      <c r="H77" s="56"/>
      <c r="K77" s="57"/>
      <c r="L77" s="55"/>
      <c r="M77" s="58"/>
      <c r="N77" s="58"/>
      <c r="O77" s="58"/>
    </row>
    <row r="78" spans="2:15" ht="30" customHeight="1" x14ac:dyDescent="0.25">
      <c r="B78" s="17"/>
      <c r="C78" s="62" t="s">
        <v>52</v>
      </c>
      <c r="D78" s="147"/>
      <c r="E78" s="147"/>
      <c r="F78" s="114"/>
      <c r="H78" s="45" t="str">
        <f t="shared" si="2"/>
        <v>No</v>
      </c>
      <c r="I78" s="6" t="b">
        <v>0</v>
      </c>
      <c r="K78" s="7"/>
      <c r="L78" s="63">
        <f t="shared" si="3"/>
        <v>0</v>
      </c>
      <c r="M78" s="121"/>
      <c r="N78" s="121"/>
      <c r="O78" s="122"/>
    </row>
    <row r="79" spans="2:15" ht="30" customHeight="1" x14ac:dyDescent="0.25">
      <c r="B79" s="17"/>
      <c r="C79" s="65" t="s">
        <v>53</v>
      </c>
      <c r="D79" s="148"/>
      <c r="E79" s="148"/>
      <c r="F79" s="115"/>
      <c r="H79" s="50" t="str">
        <f t="shared" si="2"/>
        <v>No</v>
      </c>
      <c r="I79" s="10" t="b">
        <v>0</v>
      </c>
      <c r="K79" s="8"/>
      <c r="L79" s="64">
        <f t="shared" si="3"/>
        <v>0</v>
      </c>
      <c r="M79" s="149"/>
      <c r="N79" s="149"/>
      <c r="O79" s="150"/>
    </row>
    <row r="80" spans="2:15" ht="30" customHeight="1" x14ac:dyDescent="0.25">
      <c r="B80" s="17"/>
      <c r="C80" s="62" t="s">
        <v>61</v>
      </c>
      <c r="D80" s="147"/>
      <c r="E80" s="147"/>
      <c r="F80" s="114"/>
      <c r="H80" s="45" t="str">
        <f t="shared" si="2"/>
        <v>No</v>
      </c>
      <c r="I80" s="6" t="b">
        <v>0</v>
      </c>
      <c r="K80" s="7"/>
      <c r="L80" s="63">
        <f t="shared" si="3"/>
        <v>0</v>
      </c>
      <c r="M80" s="121"/>
      <c r="N80" s="121"/>
      <c r="O80" s="122"/>
    </row>
    <row r="81" spans="2:15" ht="9" customHeight="1" x14ac:dyDescent="0.25">
      <c r="B81" s="17"/>
      <c r="C81" s="66"/>
      <c r="D81" s="117"/>
      <c r="E81" s="117"/>
      <c r="F81" s="116"/>
      <c r="H81" s="56"/>
      <c r="K81" s="57"/>
      <c r="L81" s="55"/>
      <c r="M81" s="58"/>
      <c r="N81" s="58"/>
      <c r="O81" s="58"/>
    </row>
    <row r="82" spans="2:15" x14ac:dyDescent="0.25">
      <c r="B82" s="16" t="s">
        <v>62</v>
      </c>
      <c r="D82" s="161"/>
      <c r="E82" s="161"/>
      <c r="F82" s="116"/>
      <c r="H82" s="56"/>
      <c r="K82" s="57"/>
      <c r="L82" s="55"/>
      <c r="M82" s="58"/>
      <c r="N82" s="58"/>
      <c r="O82" s="58"/>
    </row>
    <row r="83" spans="2:15" ht="30" customHeight="1" x14ac:dyDescent="0.25">
      <c r="B83" s="17"/>
      <c r="C83" s="62" t="s">
        <v>55</v>
      </c>
      <c r="D83" s="147"/>
      <c r="E83" s="147"/>
      <c r="F83" s="114"/>
      <c r="H83" s="45" t="str">
        <f t="shared" si="2"/>
        <v>No</v>
      </c>
      <c r="I83" s="6" t="b">
        <v>0</v>
      </c>
      <c r="K83" s="7"/>
      <c r="L83" s="63">
        <f t="shared" si="3"/>
        <v>0</v>
      </c>
      <c r="M83" s="121"/>
      <c r="N83" s="121"/>
      <c r="O83" s="122"/>
    </row>
    <row r="84" spans="2:15" ht="30" customHeight="1" x14ac:dyDescent="0.25">
      <c r="B84" s="17"/>
      <c r="C84" s="65" t="s">
        <v>64</v>
      </c>
      <c r="D84" s="148"/>
      <c r="E84" s="148"/>
      <c r="F84" s="115"/>
      <c r="H84" s="50" t="str">
        <f t="shared" si="2"/>
        <v>No</v>
      </c>
      <c r="I84" s="10" t="b">
        <v>0</v>
      </c>
      <c r="K84" s="8"/>
      <c r="L84" s="64">
        <f t="shared" si="3"/>
        <v>0</v>
      </c>
      <c r="M84" s="149"/>
      <c r="N84" s="149"/>
      <c r="O84" s="150"/>
    </row>
    <row r="85" spans="2:15" ht="30" customHeight="1" x14ac:dyDescent="0.25">
      <c r="B85" s="17"/>
      <c r="C85" s="65" t="s">
        <v>65</v>
      </c>
      <c r="D85" s="148"/>
      <c r="E85" s="148"/>
      <c r="F85" s="115"/>
      <c r="H85" s="50" t="str">
        <f t="shared" si="2"/>
        <v>No</v>
      </c>
      <c r="I85" s="10" t="b">
        <v>0</v>
      </c>
      <c r="K85" s="8"/>
      <c r="L85" s="64">
        <f t="shared" si="3"/>
        <v>0</v>
      </c>
      <c r="M85" s="149"/>
      <c r="N85" s="149"/>
      <c r="O85" s="150"/>
    </row>
    <row r="86" spans="2:15" ht="30" customHeight="1" x14ac:dyDescent="0.25">
      <c r="B86" s="17"/>
      <c r="C86" s="62" t="s">
        <v>54</v>
      </c>
      <c r="D86" s="147"/>
      <c r="E86" s="147"/>
      <c r="F86" s="114"/>
      <c r="H86" s="45" t="str">
        <f t="shared" si="2"/>
        <v>No</v>
      </c>
      <c r="I86" s="6" t="b">
        <v>0</v>
      </c>
      <c r="K86" s="7"/>
      <c r="L86" s="63">
        <f t="shared" si="3"/>
        <v>0</v>
      </c>
      <c r="M86" s="121"/>
      <c r="N86" s="121"/>
      <c r="O86" s="122"/>
    </row>
    <row r="87" spans="2:15" ht="30" customHeight="1" x14ac:dyDescent="0.25">
      <c r="B87" s="17"/>
      <c r="C87" s="65" t="s">
        <v>56</v>
      </c>
      <c r="D87" s="147"/>
      <c r="E87" s="147"/>
      <c r="F87" s="114"/>
      <c r="H87" s="50" t="str">
        <f t="shared" si="2"/>
        <v>No</v>
      </c>
      <c r="I87" s="10" t="b">
        <v>0</v>
      </c>
      <c r="K87" s="8"/>
      <c r="L87" s="64">
        <f t="shared" si="3"/>
        <v>0</v>
      </c>
      <c r="M87" s="149"/>
      <c r="N87" s="149"/>
      <c r="O87" s="150"/>
    </row>
    <row r="88" spans="2:15" ht="9" customHeight="1" x14ac:dyDescent="0.25">
      <c r="B88" s="17"/>
      <c r="C88" s="66"/>
      <c r="D88" s="116"/>
      <c r="E88" s="116"/>
      <c r="F88" s="116"/>
      <c r="H88" s="56"/>
      <c r="K88" s="57"/>
      <c r="L88" s="55"/>
      <c r="M88" s="58"/>
      <c r="N88" s="58"/>
      <c r="O88" s="58"/>
    </row>
    <row r="89" spans="2:15" x14ac:dyDescent="0.25">
      <c r="B89" s="16" t="s">
        <v>63</v>
      </c>
      <c r="D89" s="161"/>
      <c r="E89" s="161"/>
      <c r="F89" s="116"/>
      <c r="H89" s="56"/>
      <c r="K89" s="57"/>
      <c r="L89" s="55"/>
      <c r="M89" s="58"/>
      <c r="N89" s="58"/>
      <c r="O89" s="58"/>
    </row>
    <row r="90" spans="2:15" ht="30" customHeight="1" x14ac:dyDescent="0.25">
      <c r="C90" s="62" t="s">
        <v>38</v>
      </c>
      <c r="D90" s="147"/>
      <c r="E90" s="147"/>
      <c r="F90" s="114"/>
      <c r="H90" s="45" t="str">
        <f t="shared" ref="H90:H91" si="4">IF(F90&gt;200, "Yes", "No")</f>
        <v>No</v>
      </c>
      <c r="I90" s="6" t="b">
        <v>0</v>
      </c>
      <c r="K90" s="7"/>
      <c r="L90" s="63">
        <f t="shared" ref="L90:L91" si="5">K90-F90</f>
        <v>0</v>
      </c>
      <c r="M90" s="121"/>
      <c r="N90" s="121"/>
      <c r="O90" s="122"/>
    </row>
    <row r="91" spans="2:15" ht="30" customHeight="1" x14ac:dyDescent="0.25">
      <c r="C91" s="65" t="s">
        <v>38</v>
      </c>
      <c r="D91" s="148"/>
      <c r="E91" s="148"/>
      <c r="F91" s="115"/>
      <c r="H91" s="50" t="str">
        <f t="shared" si="4"/>
        <v>No</v>
      </c>
      <c r="I91" s="10" t="b">
        <v>0</v>
      </c>
      <c r="K91" s="8"/>
      <c r="L91" s="64">
        <f t="shared" si="5"/>
        <v>0</v>
      </c>
      <c r="M91" s="149"/>
      <c r="N91" s="149"/>
      <c r="O91" s="150"/>
    </row>
    <row r="92" spans="2:15" ht="30" customHeight="1" x14ac:dyDescent="0.25">
      <c r="B92" s="17"/>
      <c r="C92" s="65" t="s">
        <v>38</v>
      </c>
      <c r="D92" s="148"/>
      <c r="E92" s="148"/>
      <c r="F92" s="115"/>
      <c r="H92" s="50" t="str">
        <f t="shared" si="2"/>
        <v>No</v>
      </c>
      <c r="I92" s="10" t="b">
        <v>0</v>
      </c>
      <c r="K92" s="8"/>
      <c r="L92" s="63">
        <f t="shared" si="3"/>
        <v>0</v>
      </c>
      <c r="M92" s="149"/>
      <c r="N92" s="149"/>
      <c r="O92" s="150"/>
    </row>
    <row r="93" spans="2:15" x14ac:dyDescent="0.25">
      <c r="E93" s="67" t="s">
        <v>72</v>
      </c>
      <c r="F93" s="68">
        <f>SUM(F58:F92)</f>
        <v>0</v>
      </c>
      <c r="K93" s="68">
        <f>SUM(K58:K92)</f>
        <v>0</v>
      </c>
      <c r="L93" s="84">
        <f t="shared" si="3"/>
        <v>0</v>
      </c>
      <c r="M93" s="69"/>
      <c r="N93" s="69"/>
      <c r="O93" s="69"/>
    </row>
    <row r="94" spans="2:15" x14ac:dyDescent="0.25">
      <c r="E94" s="67" t="s">
        <v>70</v>
      </c>
      <c r="F94" s="70">
        <f>ROUNDUP(F93*0.5%,0)</f>
        <v>0</v>
      </c>
      <c r="K94" s="70">
        <f>ROUNDUP(K93*0.5%,0)</f>
        <v>0</v>
      </c>
      <c r="L94" s="60"/>
    </row>
    <row r="95" spans="2:15" ht="15.75" thickBot="1" x14ac:dyDescent="0.3">
      <c r="E95" s="67" t="s">
        <v>71</v>
      </c>
      <c r="F95" s="71">
        <f>F93+F94</f>
        <v>0</v>
      </c>
      <c r="K95" s="71">
        <f>K93+K94</f>
        <v>0</v>
      </c>
      <c r="L95" s="85">
        <f t="shared" si="3"/>
        <v>0</v>
      </c>
    </row>
    <row r="96" spans="2:15" ht="15.75" thickTop="1" x14ac:dyDescent="0.25"/>
    <row r="97" spans="2:15" x14ac:dyDescent="0.25">
      <c r="J97" s="67" t="s">
        <v>15</v>
      </c>
      <c r="K97" s="152"/>
      <c r="L97" s="153"/>
      <c r="M97" s="153"/>
      <c r="N97" s="153"/>
      <c r="O97" s="154"/>
    </row>
    <row r="98" spans="2:15" x14ac:dyDescent="0.25">
      <c r="K98" s="155"/>
      <c r="L98" s="156"/>
      <c r="M98" s="156"/>
      <c r="N98" s="156"/>
      <c r="O98" s="157"/>
    </row>
    <row r="99" spans="2:15" x14ac:dyDescent="0.25">
      <c r="K99" s="155"/>
      <c r="L99" s="156"/>
      <c r="M99" s="156"/>
      <c r="N99" s="156"/>
      <c r="O99" s="157"/>
    </row>
    <row r="100" spans="2:15" x14ac:dyDescent="0.25">
      <c r="K100" s="158"/>
      <c r="L100" s="159"/>
      <c r="M100" s="159"/>
      <c r="N100" s="159"/>
      <c r="O100" s="160"/>
    </row>
    <row r="102" spans="2:15" x14ac:dyDescent="0.25">
      <c r="B102" s="139" t="s">
        <v>77</v>
      </c>
      <c r="C102" s="139"/>
      <c r="D102" s="139"/>
      <c r="E102" s="139"/>
      <c r="F102" s="139"/>
      <c r="G102" s="139"/>
      <c r="H102" s="139"/>
      <c r="I102" s="139"/>
      <c r="J102" s="139"/>
      <c r="K102" s="139"/>
      <c r="L102" s="139"/>
      <c r="M102" s="139"/>
      <c r="N102" s="139"/>
      <c r="O102" s="139"/>
    </row>
    <row r="103" spans="2:15" x14ac:dyDescent="0.25">
      <c r="D103" s="17"/>
    </row>
    <row r="104" spans="2:15" x14ac:dyDescent="0.25">
      <c r="B104" s="124" t="s">
        <v>79</v>
      </c>
      <c r="C104" s="124"/>
      <c r="D104" s="140"/>
      <c r="E104" s="142"/>
      <c r="F104" s="141"/>
      <c r="G104" s="72"/>
      <c r="H104" s="143" t="s">
        <v>94</v>
      </c>
      <c r="I104" s="143"/>
      <c r="J104" s="143"/>
      <c r="K104" s="11"/>
      <c r="L104" s="73" t="s">
        <v>9</v>
      </c>
      <c r="M104" s="140"/>
      <c r="N104" s="142"/>
      <c r="O104" s="141"/>
    </row>
    <row r="105" spans="2:15" x14ac:dyDescent="0.25">
      <c r="B105" s="74"/>
      <c r="C105" s="74"/>
      <c r="D105" s="69"/>
      <c r="E105" s="69"/>
      <c r="F105" s="58"/>
      <c r="G105" s="58"/>
      <c r="H105" s="58"/>
    </row>
    <row r="106" spans="2:15" x14ac:dyDescent="0.25">
      <c r="B106" s="124" t="s">
        <v>18</v>
      </c>
      <c r="C106" s="124"/>
      <c r="D106" s="125"/>
      <c r="E106" s="126"/>
      <c r="F106" s="126"/>
      <c r="G106" s="126"/>
      <c r="H106" s="126"/>
      <c r="I106" s="126"/>
      <c r="J106" s="126"/>
      <c r="K106" s="126"/>
      <c r="L106" s="126"/>
      <c r="M106" s="126"/>
      <c r="N106" s="126"/>
      <c r="O106" s="127"/>
    </row>
    <row r="107" spans="2:15" x14ac:dyDescent="0.25">
      <c r="B107" s="35"/>
      <c r="D107" s="128"/>
      <c r="E107" s="129"/>
      <c r="F107" s="129"/>
      <c r="G107" s="129"/>
      <c r="H107" s="129"/>
      <c r="I107" s="129"/>
      <c r="J107" s="129"/>
      <c r="K107" s="129"/>
      <c r="L107" s="129"/>
      <c r="M107" s="129"/>
      <c r="N107" s="129"/>
      <c r="O107" s="130"/>
    </row>
    <row r="108" spans="2:15" x14ac:dyDescent="0.25">
      <c r="D108" s="131"/>
      <c r="E108" s="132"/>
      <c r="F108" s="132"/>
      <c r="G108" s="132"/>
      <c r="H108" s="132"/>
      <c r="I108" s="132"/>
      <c r="J108" s="132"/>
      <c r="K108" s="132"/>
      <c r="L108" s="132"/>
      <c r="M108" s="132"/>
      <c r="N108" s="132"/>
      <c r="O108" s="133"/>
    </row>
    <row r="110" spans="2:15" x14ac:dyDescent="0.25">
      <c r="F110" s="56"/>
      <c r="H110" s="151" t="s">
        <v>13</v>
      </c>
      <c r="I110" s="151"/>
      <c r="K110" s="144" t="s">
        <v>14</v>
      </c>
      <c r="L110" s="144"/>
      <c r="M110" s="144"/>
      <c r="N110" s="144"/>
      <c r="O110" s="144"/>
    </row>
    <row r="111" spans="2:15" ht="30" x14ac:dyDescent="0.25">
      <c r="D111" s="39"/>
      <c r="E111" s="86" t="s">
        <v>0</v>
      </c>
      <c r="F111" s="40" t="s">
        <v>6</v>
      </c>
      <c r="G111" s="41"/>
      <c r="H111" s="86" t="s">
        <v>4</v>
      </c>
      <c r="I111" s="40" t="s">
        <v>5</v>
      </c>
      <c r="J111" s="41"/>
      <c r="K111" s="94" t="s">
        <v>12</v>
      </c>
      <c r="L111" s="95" t="s">
        <v>8</v>
      </c>
      <c r="M111" s="145" t="s">
        <v>10</v>
      </c>
      <c r="N111" s="145"/>
      <c r="O111" s="146"/>
    </row>
    <row r="112" spans="2:15" x14ac:dyDescent="0.25">
      <c r="D112" s="75"/>
      <c r="E112" s="93" t="s">
        <v>1</v>
      </c>
      <c r="F112" s="5"/>
      <c r="H112" s="45" t="str">
        <f>IF(F112&gt;200,"Yes","No")</f>
        <v>No</v>
      </c>
      <c r="I112" s="6" t="b">
        <v>0</v>
      </c>
      <c r="K112" s="7"/>
      <c r="L112" s="63">
        <f t="shared" ref="L112:L115" si="6">K112-F112</f>
        <v>0</v>
      </c>
      <c r="M112" s="121"/>
      <c r="N112" s="121"/>
      <c r="O112" s="122"/>
    </row>
    <row r="113" spans="2:16" x14ac:dyDescent="0.25">
      <c r="D113" s="75"/>
      <c r="E113" s="93" t="s">
        <v>3</v>
      </c>
      <c r="F113" s="5"/>
      <c r="H113" s="50" t="str">
        <f t="shared" ref="H113:H119" si="7">IF(F113&gt;200,"Yes","No")</f>
        <v>No</v>
      </c>
      <c r="I113" s="6" t="b">
        <v>0</v>
      </c>
      <c r="K113" s="7"/>
      <c r="L113" s="63">
        <f t="shared" si="6"/>
        <v>0</v>
      </c>
      <c r="M113" s="121"/>
      <c r="N113" s="121"/>
      <c r="O113" s="122"/>
    </row>
    <row r="114" spans="2:16" x14ac:dyDescent="0.25">
      <c r="D114" s="75"/>
      <c r="E114" s="93" t="s">
        <v>2</v>
      </c>
      <c r="F114" s="5"/>
      <c r="H114" s="50" t="str">
        <f t="shared" si="7"/>
        <v>No</v>
      </c>
      <c r="I114" s="6" t="b">
        <v>0</v>
      </c>
      <c r="K114" s="7"/>
      <c r="L114" s="63">
        <f t="shared" si="6"/>
        <v>0</v>
      </c>
      <c r="M114" s="121"/>
      <c r="N114" s="121"/>
      <c r="O114" s="122"/>
    </row>
    <row r="115" spans="2:16" x14ac:dyDescent="0.25">
      <c r="D115" s="75"/>
      <c r="E115" s="93" t="s">
        <v>21</v>
      </c>
      <c r="F115" s="5"/>
      <c r="H115" s="50" t="str">
        <f t="shared" si="7"/>
        <v>No</v>
      </c>
      <c r="I115" s="6" t="b">
        <v>0</v>
      </c>
      <c r="K115" s="7"/>
      <c r="L115" s="63">
        <f t="shared" si="6"/>
        <v>0</v>
      </c>
      <c r="M115" s="121"/>
      <c r="N115" s="121"/>
      <c r="O115" s="122"/>
    </row>
    <row r="116" spans="2:16" x14ac:dyDescent="0.25">
      <c r="D116" s="75"/>
      <c r="E116" s="93" t="s">
        <v>11</v>
      </c>
      <c r="F116" s="5"/>
      <c r="H116" s="50" t="str">
        <f t="shared" si="7"/>
        <v>No</v>
      </c>
      <c r="I116" s="6" t="b">
        <v>0</v>
      </c>
      <c r="K116" s="7"/>
      <c r="L116" s="63">
        <f>K116-F116</f>
        <v>0</v>
      </c>
      <c r="M116" s="121"/>
      <c r="N116" s="121"/>
      <c r="O116" s="122"/>
    </row>
    <row r="117" spans="2:16" x14ac:dyDescent="0.25">
      <c r="D117" s="75"/>
      <c r="E117" s="93" t="s">
        <v>124</v>
      </c>
      <c r="F117" s="5"/>
      <c r="H117" s="50" t="str">
        <f t="shared" si="7"/>
        <v>No</v>
      </c>
      <c r="I117" s="6" t="b">
        <v>0</v>
      </c>
      <c r="K117" s="7"/>
      <c r="L117" s="63">
        <f t="shared" ref="L117:L119" si="8">K117-F117</f>
        <v>0</v>
      </c>
      <c r="M117" s="121"/>
      <c r="N117" s="121"/>
      <c r="O117" s="122"/>
    </row>
    <row r="118" spans="2:16" x14ac:dyDescent="0.25">
      <c r="D118" s="75"/>
      <c r="E118" s="93" t="s">
        <v>20</v>
      </c>
      <c r="F118" s="5"/>
      <c r="H118" s="50" t="str">
        <f t="shared" si="7"/>
        <v>No</v>
      </c>
      <c r="I118" s="6" t="b">
        <v>0</v>
      </c>
      <c r="K118" s="7"/>
      <c r="L118" s="63">
        <f t="shared" si="8"/>
        <v>0</v>
      </c>
      <c r="M118" s="121"/>
      <c r="N118" s="121"/>
      <c r="O118" s="122"/>
    </row>
    <row r="119" spans="2:16" x14ac:dyDescent="0.25">
      <c r="D119" s="75"/>
      <c r="E119" s="93" t="s">
        <v>22</v>
      </c>
      <c r="F119" s="5"/>
      <c r="H119" s="50" t="str">
        <f t="shared" si="7"/>
        <v>No</v>
      </c>
      <c r="I119" s="6" t="b">
        <v>0</v>
      </c>
      <c r="K119" s="7"/>
      <c r="L119" s="63">
        <f t="shared" si="8"/>
        <v>0</v>
      </c>
      <c r="M119" s="121"/>
      <c r="N119" s="121"/>
      <c r="O119" s="122"/>
    </row>
    <row r="120" spans="2:16" ht="15.75" thickBot="1" x14ac:dyDescent="0.3">
      <c r="E120" s="67" t="s">
        <v>7</v>
      </c>
      <c r="F120" s="77">
        <f>SUM(F112:F119)</f>
        <v>0</v>
      </c>
      <c r="K120" s="78">
        <f>SUM(K112:K119)</f>
        <v>0</v>
      </c>
      <c r="L120" s="68"/>
      <c r="M120" s="69"/>
      <c r="N120" s="69"/>
      <c r="O120" s="69"/>
    </row>
    <row r="121" spans="2:16" ht="15.75" thickTop="1" x14ac:dyDescent="0.25"/>
    <row r="122" spans="2:16" x14ac:dyDescent="0.25">
      <c r="E122" s="67" t="s">
        <v>76</v>
      </c>
      <c r="F122" s="70" t="e">
        <f>F120/K104</f>
        <v>#DIV/0!</v>
      </c>
      <c r="J122" s="67"/>
      <c r="K122" s="76" t="e">
        <f>K120/K104</f>
        <v>#DIV/0!</v>
      </c>
      <c r="L122" s="66"/>
      <c r="M122" s="118" t="s">
        <v>80</v>
      </c>
      <c r="N122" s="118"/>
      <c r="O122" s="118"/>
      <c r="P122" s="118"/>
    </row>
    <row r="123" spans="2:16" x14ac:dyDescent="0.25">
      <c r="E123" s="79"/>
      <c r="F123" s="80"/>
      <c r="J123" s="67"/>
      <c r="K123" s="80"/>
      <c r="L123" s="66"/>
      <c r="M123" s="81"/>
    </row>
    <row r="124" spans="2:16" x14ac:dyDescent="0.25">
      <c r="B124" s="139" t="s">
        <v>81</v>
      </c>
      <c r="C124" s="139"/>
      <c r="D124" s="139"/>
      <c r="E124" s="139"/>
      <c r="F124" s="139"/>
      <c r="G124" s="139"/>
      <c r="H124" s="139"/>
      <c r="I124" s="139"/>
      <c r="J124" s="139"/>
      <c r="K124" s="139"/>
      <c r="L124" s="139"/>
      <c r="M124" s="139"/>
      <c r="N124" s="139"/>
      <c r="O124" s="139"/>
    </row>
    <row r="125" spans="2:16" x14ac:dyDescent="0.25">
      <c r="D125" s="17"/>
    </row>
    <row r="126" spans="2:16" ht="15" customHeight="1" x14ac:dyDescent="0.25">
      <c r="B126" s="124" t="s">
        <v>79</v>
      </c>
      <c r="C126" s="124"/>
      <c r="D126" s="140"/>
      <c r="E126" s="142"/>
      <c r="F126" s="141"/>
      <c r="G126" s="72"/>
      <c r="H126" s="143" t="s">
        <v>94</v>
      </c>
      <c r="I126" s="143"/>
      <c r="J126" s="143"/>
      <c r="K126" s="11"/>
      <c r="L126" s="73" t="s">
        <v>9</v>
      </c>
      <c r="M126" s="140"/>
      <c r="N126" s="142"/>
      <c r="O126" s="141"/>
    </row>
    <row r="127" spans="2:16" x14ac:dyDescent="0.25">
      <c r="B127" s="74"/>
      <c r="C127" s="74"/>
      <c r="D127" s="69"/>
      <c r="E127" s="69"/>
      <c r="F127" s="58"/>
      <c r="G127" s="58"/>
      <c r="H127" s="58"/>
    </row>
    <row r="128" spans="2:16" x14ac:dyDescent="0.25">
      <c r="B128" s="124" t="s">
        <v>18</v>
      </c>
      <c r="C128" s="124"/>
      <c r="D128" s="125"/>
      <c r="E128" s="126"/>
      <c r="F128" s="126"/>
      <c r="G128" s="126"/>
      <c r="H128" s="126"/>
      <c r="I128" s="126"/>
      <c r="J128" s="126"/>
      <c r="K128" s="126"/>
      <c r="L128" s="126"/>
      <c r="M128" s="126"/>
      <c r="N128" s="126"/>
      <c r="O128" s="127"/>
    </row>
    <row r="129" spans="2:16" x14ac:dyDescent="0.25">
      <c r="B129" s="35"/>
      <c r="D129" s="128"/>
      <c r="E129" s="129"/>
      <c r="F129" s="129"/>
      <c r="G129" s="129"/>
      <c r="H129" s="129"/>
      <c r="I129" s="129"/>
      <c r="J129" s="129"/>
      <c r="K129" s="129"/>
      <c r="L129" s="129"/>
      <c r="M129" s="129"/>
      <c r="N129" s="129"/>
      <c r="O129" s="130"/>
    </row>
    <row r="130" spans="2:16" x14ac:dyDescent="0.25">
      <c r="D130" s="131"/>
      <c r="E130" s="132"/>
      <c r="F130" s="132"/>
      <c r="G130" s="132"/>
      <c r="H130" s="132"/>
      <c r="I130" s="132"/>
      <c r="J130" s="132"/>
      <c r="K130" s="132"/>
      <c r="L130" s="132"/>
      <c r="M130" s="132"/>
      <c r="N130" s="132"/>
      <c r="O130" s="133"/>
    </row>
    <row r="132" spans="2:16" x14ac:dyDescent="0.25">
      <c r="F132" s="56"/>
      <c r="H132" s="151" t="s">
        <v>13</v>
      </c>
      <c r="I132" s="151"/>
      <c r="K132" s="144" t="s">
        <v>14</v>
      </c>
      <c r="L132" s="144"/>
      <c r="M132" s="144"/>
      <c r="N132" s="144"/>
      <c r="O132" s="144"/>
    </row>
    <row r="133" spans="2:16" ht="30" x14ac:dyDescent="0.25">
      <c r="D133" s="39"/>
      <c r="E133" s="86" t="s">
        <v>0</v>
      </c>
      <c r="F133" s="40" t="s">
        <v>6</v>
      </c>
      <c r="G133" s="41"/>
      <c r="H133" s="86" t="s">
        <v>4</v>
      </c>
      <c r="I133" s="40" t="s">
        <v>5</v>
      </c>
      <c r="J133" s="41"/>
      <c r="K133" s="94" t="s">
        <v>12</v>
      </c>
      <c r="L133" s="95" t="s">
        <v>8</v>
      </c>
      <c r="M133" s="145" t="s">
        <v>10</v>
      </c>
      <c r="N133" s="145"/>
      <c r="O133" s="146"/>
    </row>
    <row r="134" spans="2:16" x14ac:dyDescent="0.25">
      <c r="D134" s="75"/>
      <c r="E134" s="93" t="s">
        <v>1</v>
      </c>
      <c r="F134" s="5"/>
      <c r="H134" s="45" t="str">
        <f t="shared" ref="H134:H141" si="9">IF(F134&gt;200,"Yes","No")</f>
        <v>No</v>
      </c>
      <c r="I134" s="6" t="b">
        <v>0</v>
      </c>
      <c r="K134" s="7"/>
      <c r="L134" s="63">
        <f t="shared" ref="L134:L141" si="10">K134-F134</f>
        <v>0</v>
      </c>
      <c r="M134" s="121"/>
      <c r="N134" s="121"/>
      <c r="O134" s="122"/>
    </row>
    <row r="135" spans="2:16" x14ac:dyDescent="0.25">
      <c r="D135" s="75"/>
      <c r="E135" s="93" t="s">
        <v>3</v>
      </c>
      <c r="F135" s="5"/>
      <c r="H135" s="50" t="str">
        <f t="shared" si="9"/>
        <v>No</v>
      </c>
      <c r="I135" s="6" t="b">
        <v>0</v>
      </c>
      <c r="K135" s="7"/>
      <c r="L135" s="63">
        <f t="shared" si="10"/>
        <v>0</v>
      </c>
      <c r="M135" s="121"/>
      <c r="N135" s="121"/>
      <c r="O135" s="122"/>
    </row>
    <row r="136" spans="2:16" x14ac:dyDescent="0.25">
      <c r="D136" s="75"/>
      <c r="E136" s="93" t="s">
        <v>2</v>
      </c>
      <c r="F136" s="5"/>
      <c r="H136" s="50" t="str">
        <f t="shared" si="9"/>
        <v>No</v>
      </c>
      <c r="I136" s="6" t="b">
        <v>0</v>
      </c>
      <c r="K136" s="7"/>
      <c r="L136" s="63">
        <f t="shared" si="10"/>
        <v>0</v>
      </c>
      <c r="M136" s="121"/>
      <c r="N136" s="121"/>
      <c r="O136" s="122"/>
    </row>
    <row r="137" spans="2:16" x14ac:dyDescent="0.25">
      <c r="D137" s="75"/>
      <c r="E137" s="93" t="s">
        <v>21</v>
      </c>
      <c r="F137" s="5"/>
      <c r="H137" s="50" t="str">
        <f t="shared" si="9"/>
        <v>No</v>
      </c>
      <c r="I137" s="6" t="b">
        <v>0</v>
      </c>
      <c r="K137" s="7"/>
      <c r="L137" s="63">
        <f t="shared" si="10"/>
        <v>0</v>
      </c>
      <c r="M137" s="121"/>
      <c r="N137" s="121"/>
      <c r="O137" s="122"/>
    </row>
    <row r="138" spans="2:16" x14ac:dyDescent="0.25">
      <c r="D138" s="75"/>
      <c r="E138" s="93" t="s">
        <v>11</v>
      </c>
      <c r="F138" s="5"/>
      <c r="H138" s="50" t="str">
        <f t="shared" si="9"/>
        <v>No</v>
      </c>
      <c r="I138" s="6" t="b">
        <v>0</v>
      </c>
      <c r="K138" s="7"/>
      <c r="L138" s="63">
        <f t="shared" si="10"/>
        <v>0</v>
      </c>
      <c r="M138" s="121"/>
      <c r="N138" s="121"/>
      <c r="O138" s="122"/>
    </row>
    <row r="139" spans="2:16" x14ac:dyDescent="0.25">
      <c r="D139" s="75"/>
      <c r="E139" s="93" t="s">
        <v>124</v>
      </c>
      <c r="F139" s="5"/>
      <c r="H139" s="50" t="str">
        <f t="shared" si="9"/>
        <v>No</v>
      </c>
      <c r="I139" s="6" t="b">
        <v>0</v>
      </c>
      <c r="K139" s="7"/>
      <c r="L139" s="63">
        <f t="shared" si="10"/>
        <v>0</v>
      </c>
      <c r="M139" s="121"/>
      <c r="N139" s="121"/>
      <c r="O139" s="122"/>
    </row>
    <row r="140" spans="2:16" x14ac:dyDescent="0.25">
      <c r="D140" s="75"/>
      <c r="E140" s="93" t="s">
        <v>20</v>
      </c>
      <c r="F140" s="5"/>
      <c r="H140" s="50" t="str">
        <f t="shared" si="9"/>
        <v>No</v>
      </c>
      <c r="I140" s="6" t="b">
        <v>0</v>
      </c>
      <c r="K140" s="7"/>
      <c r="L140" s="63">
        <f t="shared" si="10"/>
        <v>0</v>
      </c>
      <c r="M140" s="121"/>
      <c r="N140" s="121"/>
      <c r="O140" s="122"/>
    </row>
    <row r="141" spans="2:16" x14ac:dyDescent="0.25">
      <c r="D141" s="75"/>
      <c r="E141" s="93" t="s">
        <v>84</v>
      </c>
      <c r="F141" s="5"/>
      <c r="H141" s="50" t="str">
        <f t="shared" si="9"/>
        <v>No</v>
      </c>
      <c r="I141" s="6" t="b">
        <v>0</v>
      </c>
      <c r="K141" s="7"/>
      <c r="L141" s="63">
        <f t="shared" si="10"/>
        <v>0</v>
      </c>
      <c r="M141" s="121"/>
      <c r="N141" s="121"/>
      <c r="O141" s="122"/>
    </row>
    <row r="142" spans="2:16" ht="15.75" thickBot="1" x14ac:dyDescent="0.3">
      <c r="E142" s="67" t="s">
        <v>7</v>
      </c>
      <c r="F142" s="77">
        <f>SUM(F134:F141)</f>
        <v>0</v>
      </c>
      <c r="K142" s="78">
        <f>SUM(K134:K141)</f>
        <v>0</v>
      </c>
      <c r="L142" s="68"/>
      <c r="M142" s="69"/>
      <c r="N142" s="69"/>
      <c r="O142" s="69"/>
    </row>
    <row r="143" spans="2:16" ht="15.75" thickTop="1" x14ac:dyDescent="0.25"/>
    <row r="144" spans="2:16" x14ac:dyDescent="0.25">
      <c r="E144" s="67" t="s">
        <v>76</v>
      </c>
      <c r="F144" s="70" t="e">
        <f>F142/K126</f>
        <v>#DIV/0!</v>
      </c>
      <c r="J144" s="67"/>
      <c r="K144" s="76" t="e">
        <f>K142/K126</f>
        <v>#DIV/0!</v>
      </c>
      <c r="L144" s="66"/>
      <c r="M144" s="118" t="s">
        <v>80</v>
      </c>
      <c r="N144" s="118"/>
      <c r="O144" s="118"/>
      <c r="P144" s="118"/>
    </row>
    <row r="145" spans="2:15" x14ac:dyDescent="0.25">
      <c r="E145" s="79"/>
      <c r="F145" s="80"/>
      <c r="J145" s="67"/>
      <c r="K145" s="80"/>
      <c r="L145" s="66"/>
      <c r="M145" s="81"/>
    </row>
    <row r="147" spans="2:15" x14ac:dyDescent="0.25">
      <c r="B147" s="139" t="s">
        <v>88</v>
      </c>
      <c r="C147" s="139"/>
      <c r="D147" s="139"/>
      <c r="E147" s="139"/>
      <c r="F147" s="139"/>
      <c r="G147" s="139"/>
      <c r="H147" s="139"/>
      <c r="I147" s="139"/>
      <c r="J147" s="139"/>
      <c r="K147" s="139"/>
      <c r="L147" s="139"/>
      <c r="M147" s="139"/>
      <c r="N147" s="139"/>
      <c r="O147" s="139"/>
    </row>
    <row r="148" spans="2:15" x14ac:dyDescent="0.25">
      <c r="D148" s="17"/>
    </row>
    <row r="149" spans="2:15" ht="15" customHeight="1" x14ac:dyDescent="0.25">
      <c r="B149" s="124" t="s">
        <v>16</v>
      </c>
      <c r="C149" s="124"/>
      <c r="D149" s="140"/>
      <c r="E149" s="141"/>
      <c r="F149" s="69"/>
      <c r="G149" s="124" t="s">
        <v>86</v>
      </c>
      <c r="H149" s="124"/>
      <c r="I149" s="124"/>
      <c r="J149" s="124"/>
      <c r="K149" s="11"/>
      <c r="L149" s="73" t="s">
        <v>17</v>
      </c>
      <c r="M149" s="140"/>
      <c r="N149" s="142"/>
      <c r="O149" s="141"/>
    </row>
    <row r="150" spans="2:15" x14ac:dyDescent="0.25">
      <c r="B150" s="74"/>
      <c r="C150" s="74"/>
      <c r="D150" s="69"/>
      <c r="E150" s="69"/>
      <c r="F150" s="58"/>
      <c r="G150" s="58"/>
      <c r="H150" s="58"/>
    </row>
    <row r="151" spans="2:15" x14ac:dyDescent="0.25">
      <c r="B151" s="124" t="s">
        <v>85</v>
      </c>
      <c r="C151" s="124"/>
      <c r="D151" s="125"/>
      <c r="E151" s="126"/>
      <c r="F151" s="126"/>
      <c r="G151" s="126"/>
      <c r="H151" s="126"/>
      <c r="I151" s="126"/>
      <c r="J151" s="126"/>
      <c r="K151" s="126"/>
      <c r="L151" s="126"/>
      <c r="M151" s="126"/>
      <c r="N151" s="126"/>
      <c r="O151" s="127"/>
    </row>
    <row r="152" spans="2:15" x14ac:dyDescent="0.25">
      <c r="B152" s="124"/>
      <c r="C152" s="124"/>
      <c r="D152" s="128"/>
      <c r="E152" s="129"/>
      <c r="F152" s="129"/>
      <c r="G152" s="129"/>
      <c r="H152" s="129"/>
      <c r="I152" s="129"/>
      <c r="J152" s="129"/>
      <c r="K152" s="129"/>
      <c r="L152" s="129"/>
      <c r="M152" s="129"/>
      <c r="N152" s="129"/>
      <c r="O152" s="130"/>
    </row>
    <row r="153" spans="2:15" x14ac:dyDescent="0.25">
      <c r="B153" s="35"/>
      <c r="D153" s="128"/>
      <c r="E153" s="129"/>
      <c r="F153" s="129"/>
      <c r="G153" s="129"/>
      <c r="H153" s="129"/>
      <c r="I153" s="129"/>
      <c r="J153" s="129"/>
      <c r="K153" s="129"/>
      <c r="L153" s="129"/>
      <c r="M153" s="129"/>
      <c r="N153" s="129"/>
      <c r="O153" s="130"/>
    </row>
    <row r="154" spans="2:15" x14ac:dyDescent="0.25">
      <c r="D154" s="131"/>
      <c r="E154" s="132"/>
      <c r="F154" s="132"/>
      <c r="G154" s="132"/>
      <c r="H154" s="132"/>
      <c r="I154" s="132"/>
      <c r="J154" s="132"/>
      <c r="K154" s="132"/>
      <c r="L154" s="132"/>
      <c r="M154" s="132"/>
      <c r="N154" s="132"/>
      <c r="O154" s="133"/>
    </row>
    <row r="156" spans="2:15" x14ac:dyDescent="0.25">
      <c r="D156" s="119"/>
      <c r="E156" s="119"/>
      <c r="H156" s="151" t="s">
        <v>13</v>
      </c>
      <c r="I156" s="151"/>
      <c r="K156" s="144" t="s">
        <v>14</v>
      </c>
      <c r="L156" s="144"/>
      <c r="M156" s="144"/>
      <c r="N156" s="144"/>
      <c r="O156" s="144"/>
    </row>
    <row r="157" spans="2:15" ht="30" x14ac:dyDescent="0.25">
      <c r="C157" s="86" t="s">
        <v>0</v>
      </c>
      <c r="D157" s="136" t="s">
        <v>91</v>
      </c>
      <c r="E157" s="136"/>
      <c r="F157" s="40" t="s">
        <v>6</v>
      </c>
      <c r="G157" s="41"/>
      <c r="H157" s="86" t="s">
        <v>4</v>
      </c>
      <c r="I157" s="40" t="s">
        <v>5</v>
      </c>
      <c r="J157" s="41"/>
      <c r="K157" s="94" t="s">
        <v>12</v>
      </c>
      <c r="L157" s="95" t="s">
        <v>8</v>
      </c>
      <c r="M157" s="145" t="s">
        <v>10</v>
      </c>
      <c r="N157" s="145"/>
      <c r="O157" s="146"/>
    </row>
    <row r="158" spans="2:15" x14ac:dyDescent="0.25">
      <c r="C158" s="92" t="s">
        <v>82</v>
      </c>
      <c r="D158" s="123"/>
      <c r="E158" s="123"/>
      <c r="F158" s="9"/>
      <c r="H158" s="45" t="str">
        <f>IF(F158&gt;200,"Yes","No")</f>
        <v>No</v>
      </c>
      <c r="I158" s="6" t="b">
        <v>0</v>
      </c>
      <c r="K158" s="7"/>
      <c r="L158" s="63">
        <f>K158-F158</f>
        <v>0</v>
      </c>
      <c r="M158" s="121"/>
      <c r="N158" s="121"/>
      <c r="O158" s="122"/>
    </row>
    <row r="159" spans="2:15" x14ac:dyDescent="0.25">
      <c r="C159" s="93" t="s">
        <v>83</v>
      </c>
      <c r="D159" s="120"/>
      <c r="E159" s="120"/>
      <c r="F159" s="5"/>
      <c r="H159" s="45" t="str">
        <f t="shared" ref="H159:H168" si="11">IF(F159&gt;200,"Yes","No")</f>
        <v>No</v>
      </c>
      <c r="I159" s="6" t="b">
        <v>0</v>
      </c>
      <c r="K159" s="7"/>
      <c r="L159" s="64">
        <f t="shared" ref="L159:L166" si="12">K159-F159</f>
        <v>0</v>
      </c>
      <c r="M159" s="121"/>
      <c r="N159" s="121"/>
      <c r="O159" s="122"/>
    </row>
    <row r="160" spans="2:15" x14ac:dyDescent="0.25">
      <c r="C160" s="93" t="s">
        <v>50</v>
      </c>
      <c r="D160" s="120"/>
      <c r="E160" s="120"/>
      <c r="F160" s="5"/>
      <c r="H160" s="45" t="str">
        <f t="shared" si="11"/>
        <v>No</v>
      </c>
      <c r="I160" s="6" t="b">
        <v>0</v>
      </c>
      <c r="K160" s="7"/>
      <c r="L160" s="64">
        <f t="shared" si="12"/>
        <v>0</v>
      </c>
      <c r="M160" s="121"/>
      <c r="N160" s="121"/>
      <c r="O160" s="122"/>
    </row>
    <row r="161" spans="2:16" x14ac:dyDescent="0.25">
      <c r="C161" s="93" t="s">
        <v>49</v>
      </c>
      <c r="D161" s="120"/>
      <c r="E161" s="120"/>
      <c r="F161" s="5"/>
      <c r="H161" s="45" t="str">
        <f t="shared" si="11"/>
        <v>No</v>
      </c>
      <c r="I161" s="6" t="b">
        <v>0</v>
      </c>
      <c r="K161" s="7"/>
      <c r="L161" s="64">
        <f t="shared" si="12"/>
        <v>0</v>
      </c>
      <c r="M161" s="121"/>
      <c r="N161" s="121"/>
      <c r="O161" s="122"/>
    </row>
    <row r="162" spans="2:16" x14ac:dyDescent="0.25">
      <c r="C162" s="93" t="s">
        <v>48</v>
      </c>
      <c r="D162" s="120"/>
      <c r="E162" s="120"/>
      <c r="F162" s="5"/>
      <c r="H162" s="45" t="str">
        <f t="shared" si="11"/>
        <v>No</v>
      </c>
      <c r="I162" s="6" t="b">
        <v>0</v>
      </c>
      <c r="K162" s="7"/>
      <c r="L162" s="64">
        <f t="shared" si="12"/>
        <v>0</v>
      </c>
      <c r="M162" s="121"/>
      <c r="N162" s="121"/>
      <c r="O162" s="122"/>
    </row>
    <row r="163" spans="2:16" x14ac:dyDescent="0.25">
      <c r="C163" s="93" t="s">
        <v>84</v>
      </c>
      <c r="D163" s="120"/>
      <c r="E163" s="120"/>
      <c r="F163" s="5"/>
      <c r="H163" s="45" t="str">
        <f t="shared" si="11"/>
        <v>No</v>
      </c>
      <c r="I163" s="6" t="b">
        <v>0</v>
      </c>
      <c r="K163" s="7"/>
      <c r="L163" s="64">
        <f t="shared" si="12"/>
        <v>0</v>
      </c>
      <c r="M163" s="121"/>
      <c r="N163" s="121"/>
      <c r="O163" s="122"/>
    </row>
    <row r="164" spans="2:16" x14ac:dyDescent="0.25">
      <c r="C164" s="93" t="s">
        <v>84</v>
      </c>
      <c r="D164" s="120"/>
      <c r="E164" s="120"/>
      <c r="F164" s="5"/>
      <c r="H164" s="45" t="str">
        <f t="shared" si="11"/>
        <v>No</v>
      </c>
      <c r="I164" s="6" t="b">
        <v>0</v>
      </c>
      <c r="K164" s="7"/>
      <c r="L164" s="64">
        <f t="shared" si="12"/>
        <v>0</v>
      </c>
      <c r="M164" s="121"/>
      <c r="N164" s="121"/>
      <c r="O164" s="122"/>
    </row>
    <row r="165" spans="2:16" x14ac:dyDescent="0.25">
      <c r="C165" s="93" t="s">
        <v>84</v>
      </c>
      <c r="D165" s="120"/>
      <c r="E165" s="120"/>
      <c r="F165" s="5"/>
      <c r="H165" s="45" t="str">
        <f t="shared" si="11"/>
        <v>No</v>
      </c>
      <c r="I165" s="6" t="b">
        <v>0</v>
      </c>
      <c r="K165" s="7"/>
      <c r="L165" s="64">
        <f t="shared" si="12"/>
        <v>0</v>
      </c>
      <c r="M165" s="121"/>
      <c r="N165" s="121"/>
      <c r="O165" s="122"/>
    </row>
    <row r="166" spans="2:16" x14ac:dyDescent="0.25">
      <c r="C166" s="93" t="s">
        <v>84</v>
      </c>
      <c r="D166" s="120"/>
      <c r="E166" s="120"/>
      <c r="F166" s="5"/>
      <c r="H166" s="45" t="str">
        <f t="shared" si="11"/>
        <v>No</v>
      </c>
      <c r="I166" s="6" t="b">
        <v>0</v>
      </c>
      <c r="K166" s="7"/>
      <c r="L166" s="64">
        <f t="shared" si="12"/>
        <v>0</v>
      </c>
      <c r="M166" s="121"/>
      <c r="N166" s="121"/>
      <c r="O166" s="122"/>
    </row>
    <row r="167" spans="2:16" x14ac:dyDescent="0.25">
      <c r="C167" s="93" t="s">
        <v>84</v>
      </c>
      <c r="D167" s="120"/>
      <c r="E167" s="120"/>
      <c r="F167" s="5"/>
      <c r="H167" s="45" t="str">
        <f t="shared" si="11"/>
        <v>No</v>
      </c>
      <c r="I167" s="6" t="b">
        <v>0</v>
      </c>
      <c r="K167" s="7"/>
      <c r="L167" s="64">
        <f>K167-F167</f>
        <v>0</v>
      </c>
      <c r="M167" s="121"/>
      <c r="N167" s="121"/>
      <c r="O167" s="122"/>
    </row>
    <row r="168" spans="2:16" x14ac:dyDescent="0.25">
      <c r="C168" s="93" t="s">
        <v>84</v>
      </c>
      <c r="D168" s="120"/>
      <c r="E168" s="120"/>
      <c r="F168" s="5"/>
      <c r="H168" s="45" t="str">
        <f t="shared" si="11"/>
        <v>No</v>
      </c>
      <c r="I168" s="6" t="b">
        <v>0</v>
      </c>
      <c r="K168" s="7"/>
      <c r="L168" s="64">
        <f>K168-F168</f>
        <v>0</v>
      </c>
      <c r="M168" s="121"/>
      <c r="N168" s="121"/>
      <c r="O168" s="122"/>
    </row>
    <row r="169" spans="2:16" ht="15.75" thickBot="1" x14ac:dyDescent="0.3">
      <c r="E169" s="67" t="s">
        <v>7</v>
      </c>
      <c r="F169" s="82">
        <f>SUM(F158:F168)</f>
        <v>0</v>
      </c>
      <c r="K169" s="83">
        <f>SUM(K158:K168)</f>
        <v>0</v>
      </c>
      <c r="L169" s="68"/>
      <c r="M169" s="69"/>
      <c r="N169" s="69"/>
      <c r="O169" s="69"/>
    </row>
    <row r="170" spans="2:16" ht="15.75" thickTop="1" x14ac:dyDescent="0.25">
      <c r="M170" s="118" t="s">
        <v>80</v>
      </c>
      <c r="N170" s="118"/>
      <c r="O170" s="118"/>
      <c r="P170" s="118"/>
    </row>
    <row r="172" spans="2:16" x14ac:dyDescent="0.25">
      <c r="B172" s="139" t="s">
        <v>89</v>
      </c>
      <c r="C172" s="139"/>
      <c r="D172" s="139"/>
      <c r="E172" s="139"/>
      <c r="F172" s="139"/>
      <c r="G172" s="139"/>
      <c r="H172" s="139"/>
      <c r="I172" s="139"/>
      <c r="J172" s="139"/>
      <c r="K172" s="139"/>
      <c r="L172" s="139"/>
      <c r="M172" s="139"/>
      <c r="N172" s="139"/>
      <c r="O172" s="139"/>
    </row>
    <row r="173" spans="2:16" x14ac:dyDescent="0.25">
      <c r="D173" s="17"/>
    </row>
    <row r="174" spans="2:16" x14ac:dyDescent="0.25">
      <c r="B174" s="124" t="s">
        <v>16</v>
      </c>
      <c r="C174" s="124"/>
      <c r="D174" s="140"/>
      <c r="E174" s="141"/>
      <c r="F174" s="69"/>
      <c r="G174" s="124" t="s">
        <v>86</v>
      </c>
      <c r="H174" s="124"/>
      <c r="I174" s="124"/>
      <c r="J174" s="124"/>
      <c r="K174" s="11"/>
      <c r="L174" s="73" t="s">
        <v>17</v>
      </c>
      <c r="M174" s="140"/>
      <c r="N174" s="142"/>
      <c r="O174" s="141"/>
    </row>
    <row r="175" spans="2:16" x14ac:dyDescent="0.25">
      <c r="B175" s="74"/>
      <c r="C175" s="74"/>
      <c r="D175" s="69"/>
      <c r="E175" s="69"/>
      <c r="F175" s="58"/>
      <c r="G175" s="58"/>
      <c r="H175" s="58"/>
    </row>
    <row r="176" spans="2:16" x14ac:dyDescent="0.25">
      <c r="B176" s="124" t="s">
        <v>85</v>
      </c>
      <c r="C176" s="124"/>
      <c r="D176" s="125"/>
      <c r="E176" s="126"/>
      <c r="F176" s="126"/>
      <c r="G176" s="126"/>
      <c r="H176" s="126"/>
      <c r="I176" s="126"/>
      <c r="J176" s="126"/>
      <c r="K176" s="126"/>
      <c r="L176" s="126"/>
      <c r="M176" s="126"/>
      <c r="N176" s="126"/>
      <c r="O176" s="127"/>
    </row>
    <row r="177" spans="2:15" x14ac:dyDescent="0.25">
      <c r="B177" s="124"/>
      <c r="C177" s="124"/>
      <c r="D177" s="128"/>
      <c r="E177" s="129"/>
      <c r="F177" s="129"/>
      <c r="G177" s="129"/>
      <c r="H177" s="129"/>
      <c r="I177" s="129"/>
      <c r="J177" s="129"/>
      <c r="K177" s="129"/>
      <c r="L177" s="129"/>
      <c r="M177" s="129"/>
      <c r="N177" s="129"/>
      <c r="O177" s="130"/>
    </row>
    <row r="178" spans="2:15" x14ac:dyDescent="0.25">
      <c r="B178" s="35"/>
      <c r="D178" s="128"/>
      <c r="E178" s="129"/>
      <c r="F178" s="129"/>
      <c r="G178" s="129"/>
      <c r="H178" s="129"/>
      <c r="I178" s="129"/>
      <c r="J178" s="129"/>
      <c r="K178" s="129"/>
      <c r="L178" s="129"/>
      <c r="M178" s="129"/>
      <c r="N178" s="129"/>
      <c r="O178" s="130"/>
    </row>
    <row r="179" spans="2:15" x14ac:dyDescent="0.25">
      <c r="D179" s="131"/>
      <c r="E179" s="132"/>
      <c r="F179" s="132"/>
      <c r="G179" s="132"/>
      <c r="H179" s="132"/>
      <c r="I179" s="132"/>
      <c r="J179" s="132"/>
      <c r="K179" s="132"/>
      <c r="L179" s="132"/>
      <c r="M179" s="132"/>
      <c r="N179" s="132"/>
      <c r="O179" s="133"/>
    </row>
    <row r="181" spans="2:15" x14ac:dyDescent="0.25">
      <c r="H181" s="134" t="s">
        <v>13</v>
      </c>
      <c r="I181" s="134"/>
      <c r="K181" s="135" t="s">
        <v>14</v>
      </c>
      <c r="L181" s="135"/>
      <c r="M181" s="135"/>
      <c r="N181" s="135"/>
      <c r="O181" s="135"/>
    </row>
    <row r="182" spans="2:15" ht="30" x14ac:dyDescent="0.25">
      <c r="C182" s="86" t="s">
        <v>0</v>
      </c>
      <c r="D182" s="136" t="s">
        <v>91</v>
      </c>
      <c r="E182" s="136"/>
      <c r="F182" s="40" t="s">
        <v>6</v>
      </c>
      <c r="G182" s="41"/>
      <c r="H182" s="89" t="s">
        <v>4</v>
      </c>
      <c r="I182" s="96" t="s">
        <v>5</v>
      </c>
      <c r="J182" s="41"/>
      <c r="K182" s="87" t="s">
        <v>12</v>
      </c>
      <c r="L182" s="88" t="s">
        <v>8</v>
      </c>
      <c r="M182" s="137" t="s">
        <v>10</v>
      </c>
      <c r="N182" s="137"/>
      <c r="O182" s="138"/>
    </row>
    <row r="183" spans="2:15" x14ac:dyDescent="0.25">
      <c r="C183" s="92" t="s">
        <v>82</v>
      </c>
      <c r="D183" s="123"/>
      <c r="E183" s="123"/>
      <c r="F183" s="9"/>
      <c r="H183" s="45" t="str">
        <f>IF(F183&gt;200,"Yes","No")</f>
        <v>No</v>
      </c>
      <c r="I183" s="6" t="b">
        <v>0</v>
      </c>
      <c r="K183" s="7"/>
      <c r="L183" s="63">
        <f>K183-F183</f>
        <v>0</v>
      </c>
      <c r="M183" s="121"/>
      <c r="N183" s="121"/>
      <c r="O183" s="122"/>
    </row>
    <row r="184" spans="2:15" x14ac:dyDescent="0.25">
      <c r="C184" s="93" t="s">
        <v>83</v>
      </c>
      <c r="D184" s="120"/>
      <c r="E184" s="120"/>
      <c r="F184" s="5"/>
      <c r="H184" s="45" t="str">
        <f t="shared" ref="H184:H193" si="13">IF(F184&gt;200,"Yes","No")</f>
        <v>No</v>
      </c>
      <c r="I184" s="6" t="b">
        <v>0</v>
      </c>
      <c r="K184" s="7"/>
      <c r="L184" s="64">
        <f t="shared" ref="L184:L193" si="14">K184-F184</f>
        <v>0</v>
      </c>
      <c r="M184" s="121"/>
      <c r="N184" s="121"/>
      <c r="O184" s="122"/>
    </row>
    <row r="185" spans="2:15" x14ac:dyDescent="0.25">
      <c r="C185" s="93" t="s">
        <v>50</v>
      </c>
      <c r="D185" s="120"/>
      <c r="E185" s="120"/>
      <c r="F185" s="5"/>
      <c r="H185" s="45" t="str">
        <f t="shared" si="13"/>
        <v>No</v>
      </c>
      <c r="I185" s="6" t="b">
        <v>0</v>
      </c>
      <c r="K185" s="7"/>
      <c r="L185" s="64">
        <f t="shared" si="14"/>
        <v>0</v>
      </c>
      <c r="M185" s="121"/>
      <c r="N185" s="121"/>
      <c r="O185" s="122"/>
    </row>
    <row r="186" spans="2:15" x14ac:dyDescent="0.25">
      <c r="C186" s="93" t="s">
        <v>49</v>
      </c>
      <c r="D186" s="120"/>
      <c r="E186" s="120"/>
      <c r="F186" s="5"/>
      <c r="H186" s="45" t="str">
        <f t="shared" si="13"/>
        <v>No</v>
      </c>
      <c r="I186" s="6" t="b">
        <v>0</v>
      </c>
      <c r="K186" s="7"/>
      <c r="L186" s="64">
        <f t="shared" si="14"/>
        <v>0</v>
      </c>
      <c r="M186" s="121"/>
      <c r="N186" s="121"/>
      <c r="O186" s="122"/>
    </row>
    <row r="187" spans="2:15" x14ac:dyDescent="0.25">
      <c r="C187" s="93" t="s">
        <v>48</v>
      </c>
      <c r="D187" s="120"/>
      <c r="E187" s="120"/>
      <c r="F187" s="5"/>
      <c r="H187" s="45" t="str">
        <f t="shared" si="13"/>
        <v>No</v>
      </c>
      <c r="I187" s="6" t="b">
        <v>0</v>
      </c>
      <c r="K187" s="7"/>
      <c r="L187" s="64">
        <f t="shared" si="14"/>
        <v>0</v>
      </c>
      <c r="M187" s="121"/>
      <c r="N187" s="121"/>
      <c r="O187" s="122"/>
    </row>
    <row r="188" spans="2:15" x14ac:dyDescent="0.25">
      <c r="C188" s="93" t="s">
        <v>84</v>
      </c>
      <c r="D188" s="120"/>
      <c r="E188" s="120"/>
      <c r="F188" s="5"/>
      <c r="H188" s="45" t="str">
        <f t="shared" si="13"/>
        <v>No</v>
      </c>
      <c r="I188" s="6" t="b">
        <v>0</v>
      </c>
      <c r="K188" s="7"/>
      <c r="L188" s="64">
        <f t="shared" si="14"/>
        <v>0</v>
      </c>
      <c r="M188" s="121"/>
      <c r="N188" s="121"/>
      <c r="O188" s="122"/>
    </row>
    <row r="189" spans="2:15" x14ac:dyDescent="0.25">
      <c r="C189" s="93" t="s">
        <v>84</v>
      </c>
      <c r="D189" s="120"/>
      <c r="E189" s="120"/>
      <c r="F189" s="5"/>
      <c r="H189" s="45" t="str">
        <f t="shared" si="13"/>
        <v>No</v>
      </c>
      <c r="I189" s="6" t="b">
        <v>0</v>
      </c>
      <c r="K189" s="7"/>
      <c r="L189" s="64">
        <f t="shared" si="14"/>
        <v>0</v>
      </c>
      <c r="M189" s="121"/>
      <c r="N189" s="121"/>
      <c r="O189" s="122"/>
    </row>
    <row r="190" spans="2:15" x14ac:dyDescent="0.25">
      <c r="C190" s="93" t="s">
        <v>84</v>
      </c>
      <c r="D190" s="120"/>
      <c r="E190" s="120"/>
      <c r="F190" s="5"/>
      <c r="H190" s="45" t="str">
        <f t="shared" si="13"/>
        <v>No</v>
      </c>
      <c r="I190" s="6" t="b">
        <v>0</v>
      </c>
      <c r="K190" s="7"/>
      <c r="L190" s="64">
        <f t="shared" si="14"/>
        <v>0</v>
      </c>
      <c r="M190" s="121"/>
      <c r="N190" s="121"/>
      <c r="O190" s="122"/>
    </row>
    <row r="191" spans="2:15" x14ac:dyDescent="0.25">
      <c r="C191" s="93" t="s">
        <v>84</v>
      </c>
      <c r="D191" s="120"/>
      <c r="E191" s="120"/>
      <c r="F191" s="5"/>
      <c r="H191" s="45" t="str">
        <f t="shared" si="13"/>
        <v>No</v>
      </c>
      <c r="I191" s="6" t="b">
        <v>0</v>
      </c>
      <c r="K191" s="7"/>
      <c r="L191" s="64">
        <f t="shared" si="14"/>
        <v>0</v>
      </c>
      <c r="M191" s="121"/>
      <c r="N191" s="121"/>
      <c r="O191" s="122"/>
    </row>
    <row r="192" spans="2:15" x14ac:dyDescent="0.25">
      <c r="C192" s="93" t="s">
        <v>84</v>
      </c>
      <c r="D192" s="120"/>
      <c r="E192" s="120"/>
      <c r="F192" s="5"/>
      <c r="H192" s="45" t="str">
        <f t="shared" si="13"/>
        <v>No</v>
      </c>
      <c r="I192" s="6" t="b">
        <v>0</v>
      </c>
      <c r="K192" s="7"/>
      <c r="L192" s="64">
        <f t="shared" si="14"/>
        <v>0</v>
      </c>
      <c r="M192" s="121"/>
      <c r="N192" s="121"/>
      <c r="O192" s="122"/>
    </row>
    <row r="193" spans="2:16" x14ac:dyDescent="0.25">
      <c r="C193" s="93" t="s">
        <v>84</v>
      </c>
      <c r="D193" s="120"/>
      <c r="E193" s="120"/>
      <c r="F193" s="5"/>
      <c r="H193" s="45" t="str">
        <f t="shared" si="13"/>
        <v>No</v>
      </c>
      <c r="I193" s="6" t="b">
        <v>0</v>
      </c>
      <c r="K193" s="7"/>
      <c r="L193" s="64">
        <f t="shared" si="14"/>
        <v>0</v>
      </c>
      <c r="M193" s="121"/>
      <c r="N193" s="121"/>
      <c r="O193" s="122"/>
    </row>
    <row r="194" spans="2:16" ht="15.75" thickBot="1" x14ac:dyDescent="0.3">
      <c r="E194" s="67" t="s">
        <v>7</v>
      </c>
      <c r="F194" s="77">
        <f>SUM(F183:F193)</f>
        <v>0</v>
      </c>
      <c r="K194" s="78">
        <f>SUM(K183:K193)</f>
        <v>0</v>
      </c>
      <c r="L194" s="68"/>
      <c r="M194" s="69"/>
      <c r="N194" s="69"/>
      <c r="O194" s="69"/>
    </row>
    <row r="195" spans="2:16" ht="15.75" thickTop="1" x14ac:dyDescent="0.25">
      <c r="M195" s="118" t="s">
        <v>80</v>
      </c>
      <c r="N195" s="118"/>
      <c r="O195" s="118"/>
      <c r="P195" s="118"/>
    </row>
    <row r="197" spans="2:16" x14ac:dyDescent="0.25">
      <c r="B197" s="139" t="s">
        <v>90</v>
      </c>
      <c r="C197" s="139"/>
      <c r="D197" s="139"/>
      <c r="E197" s="139"/>
      <c r="F197" s="139"/>
      <c r="G197" s="139"/>
      <c r="H197" s="139"/>
      <c r="I197" s="139"/>
      <c r="J197" s="139"/>
      <c r="K197" s="139"/>
      <c r="L197" s="139"/>
      <c r="M197" s="139"/>
      <c r="N197" s="139"/>
      <c r="O197" s="139"/>
    </row>
    <row r="198" spans="2:16" x14ac:dyDescent="0.25">
      <c r="D198" s="17"/>
    </row>
    <row r="199" spans="2:16" x14ac:dyDescent="0.25">
      <c r="B199" s="124" t="s">
        <v>16</v>
      </c>
      <c r="C199" s="124"/>
      <c r="D199" s="140"/>
      <c r="E199" s="141"/>
      <c r="F199" s="69"/>
      <c r="G199" s="124" t="s">
        <v>86</v>
      </c>
      <c r="H199" s="124"/>
      <c r="I199" s="124"/>
      <c r="J199" s="124"/>
      <c r="K199" s="11"/>
      <c r="L199" s="73" t="s">
        <v>17</v>
      </c>
      <c r="M199" s="140"/>
      <c r="N199" s="142"/>
      <c r="O199" s="141"/>
    </row>
    <row r="200" spans="2:16" x14ac:dyDescent="0.25">
      <c r="B200" s="74"/>
      <c r="C200" s="74"/>
      <c r="D200" s="69"/>
      <c r="E200" s="69"/>
      <c r="F200" s="58"/>
      <c r="G200" s="58"/>
      <c r="H200" s="58"/>
    </row>
    <row r="201" spans="2:16" x14ac:dyDescent="0.25">
      <c r="B201" s="124" t="s">
        <v>85</v>
      </c>
      <c r="C201" s="124"/>
      <c r="D201" s="125"/>
      <c r="E201" s="126"/>
      <c r="F201" s="126"/>
      <c r="G201" s="126"/>
      <c r="H201" s="126"/>
      <c r="I201" s="126"/>
      <c r="J201" s="126"/>
      <c r="K201" s="126"/>
      <c r="L201" s="126"/>
      <c r="M201" s="126"/>
      <c r="N201" s="126"/>
      <c r="O201" s="127"/>
    </row>
    <row r="202" spans="2:16" x14ac:dyDescent="0.25">
      <c r="B202" s="124"/>
      <c r="C202" s="124"/>
      <c r="D202" s="128"/>
      <c r="E202" s="129"/>
      <c r="F202" s="129"/>
      <c r="G202" s="129"/>
      <c r="H202" s="129"/>
      <c r="I202" s="129"/>
      <c r="J202" s="129"/>
      <c r="K202" s="129"/>
      <c r="L202" s="129"/>
      <c r="M202" s="129"/>
      <c r="N202" s="129"/>
      <c r="O202" s="130"/>
    </row>
    <row r="203" spans="2:16" x14ac:dyDescent="0.25">
      <c r="B203" s="35"/>
      <c r="D203" s="128"/>
      <c r="E203" s="129"/>
      <c r="F203" s="129"/>
      <c r="G203" s="129"/>
      <c r="H203" s="129"/>
      <c r="I203" s="129"/>
      <c r="J203" s="129"/>
      <c r="K203" s="129"/>
      <c r="L203" s="129"/>
      <c r="M203" s="129"/>
      <c r="N203" s="129"/>
      <c r="O203" s="130"/>
    </row>
    <row r="204" spans="2:16" x14ac:dyDescent="0.25">
      <c r="D204" s="131"/>
      <c r="E204" s="132"/>
      <c r="F204" s="132"/>
      <c r="G204" s="132"/>
      <c r="H204" s="132"/>
      <c r="I204" s="132"/>
      <c r="J204" s="132"/>
      <c r="K204" s="132"/>
      <c r="L204" s="132"/>
      <c r="M204" s="132"/>
      <c r="N204" s="132"/>
      <c r="O204" s="133"/>
    </row>
    <row r="206" spans="2:16" x14ac:dyDescent="0.25">
      <c r="H206" s="134" t="s">
        <v>13</v>
      </c>
      <c r="I206" s="134"/>
      <c r="K206" s="135" t="s">
        <v>14</v>
      </c>
      <c r="L206" s="135"/>
      <c r="M206" s="135"/>
      <c r="N206" s="135"/>
      <c r="O206" s="135"/>
    </row>
    <row r="207" spans="2:16" ht="30" x14ac:dyDescent="0.25">
      <c r="C207" s="86" t="s">
        <v>0</v>
      </c>
      <c r="D207" s="136" t="s">
        <v>91</v>
      </c>
      <c r="E207" s="136"/>
      <c r="F207" s="40" t="s">
        <v>6</v>
      </c>
      <c r="G207" s="41"/>
      <c r="H207" s="89" t="s">
        <v>4</v>
      </c>
      <c r="I207" s="96" t="s">
        <v>5</v>
      </c>
      <c r="J207" s="41"/>
      <c r="K207" s="87" t="s">
        <v>12</v>
      </c>
      <c r="L207" s="88" t="s">
        <v>8</v>
      </c>
      <c r="M207" s="137" t="s">
        <v>10</v>
      </c>
      <c r="N207" s="137"/>
      <c r="O207" s="138"/>
    </row>
    <row r="208" spans="2:16" x14ac:dyDescent="0.25">
      <c r="C208" s="92" t="s">
        <v>82</v>
      </c>
      <c r="D208" s="123"/>
      <c r="E208" s="123"/>
      <c r="F208" s="9"/>
      <c r="H208" s="45" t="str">
        <f>IF(F208&gt;200,"Yes","No")</f>
        <v>No</v>
      </c>
      <c r="I208" s="6" t="b">
        <v>0</v>
      </c>
      <c r="K208" s="7"/>
      <c r="L208" s="63">
        <f>K208-F208</f>
        <v>0</v>
      </c>
      <c r="M208" s="121"/>
      <c r="N208" s="121"/>
      <c r="O208" s="122"/>
    </row>
    <row r="209" spans="3:16" x14ac:dyDescent="0.25">
      <c r="C209" s="93" t="s">
        <v>83</v>
      </c>
      <c r="D209" s="120"/>
      <c r="E209" s="120"/>
      <c r="F209" s="5"/>
      <c r="H209" s="45" t="str">
        <f t="shared" ref="H209:H218" si="15">IF(F209&gt;200,"Yes","No")</f>
        <v>No</v>
      </c>
      <c r="I209" s="6" t="b">
        <v>0</v>
      </c>
      <c r="K209" s="7"/>
      <c r="L209" s="64">
        <f t="shared" ref="L209:L218" si="16">K209-F209</f>
        <v>0</v>
      </c>
      <c r="M209" s="121"/>
      <c r="N209" s="121"/>
      <c r="O209" s="122"/>
    </row>
    <row r="210" spans="3:16" x14ac:dyDescent="0.25">
      <c r="C210" s="93" t="s">
        <v>50</v>
      </c>
      <c r="D210" s="120"/>
      <c r="E210" s="120"/>
      <c r="F210" s="5"/>
      <c r="H210" s="45" t="str">
        <f t="shared" si="15"/>
        <v>No</v>
      </c>
      <c r="I210" s="6" t="b">
        <v>0</v>
      </c>
      <c r="K210" s="7"/>
      <c r="L210" s="64">
        <f t="shared" si="16"/>
        <v>0</v>
      </c>
      <c r="M210" s="121"/>
      <c r="N210" s="121"/>
      <c r="O210" s="122"/>
    </row>
    <row r="211" spans="3:16" x14ac:dyDescent="0.25">
      <c r="C211" s="93" t="s">
        <v>49</v>
      </c>
      <c r="D211" s="120"/>
      <c r="E211" s="120"/>
      <c r="F211" s="5"/>
      <c r="H211" s="45" t="str">
        <f t="shared" si="15"/>
        <v>No</v>
      </c>
      <c r="I211" s="6" t="b">
        <v>0</v>
      </c>
      <c r="K211" s="7"/>
      <c r="L211" s="64">
        <f t="shared" si="16"/>
        <v>0</v>
      </c>
      <c r="M211" s="121"/>
      <c r="N211" s="121"/>
      <c r="O211" s="122"/>
    </row>
    <row r="212" spans="3:16" x14ac:dyDescent="0.25">
      <c r="C212" s="93" t="s">
        <v>48</v>
      </c>
      <c r="D212" s="120"/>
      <c r="E212" s="120"/>
      <c r="F212" s="5"/>
      <c r="H212" s="45" t="str">
        <f t="shared" si="15"/>
        <v>No</v>
      </c>
      <c r="I212" s="6" t="b">
        <v>0</v>
      </c>
      <c r="K212" s="7"/>
      <c r="L212" s="64">
        <f t="shared" si="16"/>
        <v>0</v>
      </c>
      <c r="M212" s="121"/>
      <c r="N212" s="121"/>
      <c r="O212" s="122"/>
    </row>
    <row r="213" spans="3:16" x14ac:dyDescent="0.25">
      <c r="C213" s="93" t="s">
        <v>84</v>
      </c>
      <c r="D213" s="120"/>
      <c r="E213" s="120"/>
      <c r="F213" s="5"/>
      <c r="H213" s="45" t="str">
        <f t="shared" si="15"/>
        <v>No</v>
      </c>
      <c r="I213" s="6" t="b">
        <v>0</v>
      </c>
      <c r="K213" s="7"/>
      <c r="L213" s="64">
        <f t="shared" si="16"/>
        <v>0</v>
      </c>
      <c r="M213" s="121"/>
      <c r="N213" s="121"/>
      <c r="O213" s="122"/>
    </row>
    <row r="214" spans="3:16" x14ac:dyDescent="0.25">
      <c r="C214" s="93" t="s">
        <v>84</v>
      </c>
      <c r="D214" s="120"/>
      <c r="E214" s="120"/>
      <c r="F214" s="5"/>
      <c r="H214" s="45" t="str">
        <f t="shared" si="15"/>
        <v>No</v>
      </c>
      <c r="I214" s="6" t="b">
        <v>0</v>
      </c>
      <c r="K214" s="7"/>
      <c r="L214" s="64">
        <f t="shared" si="16"/>
        <v>0</v>
      </c>
      <c r="M214" s="121"/>
      <c r="N214" s="121"/>
      <c r="O214" s="122"/>
    </row>
    <row r="215" spans="3:16" x14ac:dyDescent="0.25">
      <c r="C215" s="93" t="s">
        <v>84</v>
      </c>
      <c r="D215" s="120"/>
      <c r="E215" s="120"/>
      <c r="F215" s="5"/>
      <c r="H215" s="45" t="str">
        <f t="shared" si="15"/>
        <v>No</v>
      </c>
      <c r="I215" s="6" t="b">
        <v>0</v>
      </c>
      <c r="K215" s="7"/>
      <c r="L215" s="64">
        <f t="shared" si="16"/>
        <v>0</v>
      </c>
      <c r="M215" s="121"/>
      <c r="N215" s="121"/>
      <c r="O215" s="122"/>
    </row>
    <row r="216" spans="3:16" x14ac:dyDescent="0.25">
      <c r="C216" s="93" t="s">
        <v>84</v>
      </c>
      <c r="D216" s="120"/>
      <c r="E216" s="120"/>
      <c r="F216" s="5"/>
      <c r="H216" s="45" t="str">
        <f t="shared" si="15"/>
        <v>No</v>
      </c>
      <c r="I216" s="6" t="b">
        <v>0</v>
      </c>
      <c r="K216" s="7"/>
      <c r="L216" s="64">
        <f t="shared" si="16"/>
        <v>0</v>
      </c>
      <c r="M216" s="121"/>
      <c r="N216" s="121"/>
      <c r="O216" s="122"/>
    </row>
    <row r="217" spans="3:16" x14ac:dyDescent="0.25">
      <c r="C217" s="93" t="s">
        <v>84</v>
      </c>
      <c r="D217" s="120"/>
      <c r="E217" s="120"/>
      <c r="F217" s="5"/>
      <c r="H217" s="45" t="str">
        <f t="shared" si="15"/>
        <v>No</v>
      </c>
      <c r="I217" s="6" t="b">
        <v>0</v>
      </c>
      <c r="K217" s="7"/>
      <c r="L217" s="64">
        <f t="shared" si="16"/>
        <v>0</v>
      </c>
      <c r="M217" s="121"/>
      <c r="N217" s="121"/>
      <c r="O217" s="122"/>
    </row>
    <row r="218" spans="3:16" x14ac:dyDescent="0.25">
      <c r="C218" s="93" t="s">
        <v>84</v>
      </c>
      <c r="D218" s="120"/>
      <c r="E218" s="120"/>
      <c r="F218" s="5"/>
      <c r="H218" s="45" t="str">
        <f t="shared" si="15"/>
        <v>No</v>
      </c>
      <c r="I218" s="6" t="b">
        <v>0</v>
      </c>
      <c r="K218" s="7"/>
      <c r="L218" s="64">
        <f t="shared" si="16"/>
        <v>0</v>
      </c>
      <c r="M218" s="121"/>
      <c r="N218" s="121"/>
      <c r="O218" s="122"/>
    </row>
    <row r="219" spans="3:16" ht="15.75" thickBot="1" x14ac:dyDescent="0.3">
      <c r="E219" s="67" t="s">
        <v>7</v>
      </c>
      <c r="F219" s="82">
        <f>SUM(F208:F218)</f>
        <v>0</v>
      </c>
      <c r="K219" s="83">
        <f>SUM(K208:K218)</f>
        <v>0</v>
      </c>
      <c r="L219" s="68"/>
      <c r="M219" s="69"/>
      <c r="N219" s="69"/>
      <c r="O219" s="69"/>
    </row>
    <row r="220" spans="3:16" ht="15.75" thickTop="1" x14ac:dyDescent="0.25">
      <c r="M220" s="118" t="s">
        <v>80</v>
      </c>
      <c r="N220" s="118"/>
      <c r="O220" s="118"/>
      <c r="P220" s="118"/>
    </row>
  </sheetData>
  <mergeCells count="227">
    <mergeCell ref="M157:O157"/>
    <mergeCell ref="M158:O158"/>
    <mergeCell ref="M159:O159"/>
    <mergeCell ref="M160:O160"/>
    <mergeCell ref="M161:O161"/>
    <mergeCell ref="M167:O167"/>
    <mergeCell ref="M168:O168"/>
    <mergeCell ref="M162:O162"/>
    <mergeCell ref="M163:O163"/>
    <mergeCell ref="M164:O164"/>
    <mergeCell ref="M165:O165"/>
    <mergeCell ref="M166:O166"/>
    <mergeCell ref="M212:O212"/>
    <mergeCell ref="M213:O213"/>
    <mergeCell ref="M214:O214"/>
    <mergeCell ref="M215:O215"/>
    <mergeCell ref="M216:O216"/>
    <mergeCell ref="M187:O187"/>
    <mergeCell ref="M188:O188"/>
    <mergeCell ref="M189:O189"/>
    <mergeCell ref="M190:O190"/>
    <mergeCell ref="M191:O191"/>
    <mergeCell ref="M193:O193"/>
    <mergeCell ref="D166:E166"/>
    <mergeCell ref="D167:E167"/>
    <mergeCell ref="D168:E168"/>
    <mergeCell ref="D157:E157"/>
    <mergeCell ref="D158:E158"/>
    <mergeCell ref="D159:E159"/>
    <mergeCell ref="D160:E160"/>
    <mergeCell ref="D161:E161"/>
    <mergeCell ref="D162:E162"/>
    <mergeCell ref="D163:E163"/>
    <mergeCell ref="D164:E164"/>
    <mergeCell ref="D165:E165"/>
    <mergeCell ref="K156:O156"/>
    <mergeCell ref="B151:C152"/>
    <mergeCell ref="D151:O154"/>
    <mergeCell ref="H156:I156"/>
    <mergeCell ref="M140:O140"/>
    <mergeCell ref="M141:O141"/>
    <mergeCell ref="M118:O118"/>
    <mergeCell ref="M119:O119"/>
    <mergeCell ref="B124:O124"/>
    <mergeCell ref="B126:C126"/>
    <mergeCell ref="D126:F126"/>
    <mergeCell ref="H126:J126"/>
    <mergeCell ref="M126:O126"/>
    <mergeCell ref="B128:C128"/>
    <mergeCell ref="D128:O130"/>
    <mergeCell ref="M138:O138"/>
    <mergeCell ref="B6:O6"/>
    <mergeCell ref="B37:O37"/>
    <mergeCell ref="B40:O43"/>
    <mergeCell ref="B38:O39"/>
    <mergeCell ref="F8:I9"/>
    <mergeCell ref="C28:N28"/>
    <mergeCell ref="D1:I4"/>
    <mergeCell ref="L1:O4"/>
    <mergeCell ref="L8:O9"/>
    <mergeCell ref="B12:I13"/>
    <mergeCell ref="L12:O13"/>
    <mergeCell ref="B16:E17"/>
    <mergeCell ref="G16:I17"/>
    <mergeCell ref="L16:O17"/>
    <mergeCell ref="B20:E21"/>
    <mergeCell ref="G20:I21"/>
    <mergeCell ref="L20:O21"/>
    <mergeCell ref="B24:O25"/>
    <mergeCell ref="B8:D9"/>
    <mergeCell ref="B45:O45"/>
    <mergeCell ref="H54:I54"/>
    <mergeCell ref="K54:O54"/>
    <mergeCell ref="D55:E55"/>
    <mergeCell ref="M55:O55"/>
    <mergeCell ref="H58:I58"/>
    <mergeCell ref="H59:I59"/>
    <mergeCell ref="H62:I62"/>
    <mergeCell ref="C32:N32"/>
    <mergeCell ref="B47:C48"/>
    <mergeCell ref="D47:O51"/>
    <mergeCell ref="D58:E58"/>
    <mergeCell ref="M58:O58"/>
    <mergeCell ref="D59:E59"/>
    <mergeCell ref="M59:O59"/>
    <mergeCell ref="D62:E62"/>
    <mergeCell ref="M62:O62"/>
    <mergeCell ref="D83:E83"/>
    <mergeCell ref="D70:E70"/>
    <mergeCell ref="D78:E78"/>
    <mergeCell ref="D79:E79"/>
    <mergeCell ref="M79:O79"/>
    <mergeCell ref="D80:E80"/>
    <mergeCell ref="M80:O80"/>
    <mergeCell ref="D63:E63"/>
    <mergeCell ref="M63:O63"/>
    <mergeCell ref="D64:E64"/>
    <mergeCell ref="D68:E68"/>
    <mergeCell ref="D69:E69"/>
    <mergeCell ref="H63:I63"/>
    <mergeCell ref="H64:I64"/>
    <mergeCell ref="D67:E67"/>
    <mergeCell ref="D71:E71"/>
    <mergeCell ref="D72:E72"/>
    <mergeCell ref="D73:E73"/>
    <mergeCell ref="D74:E74"/>
    <mergeCell ref="D75:E75"/>
    <mergeCell ref="D77:E77"/>
    <mergeCell ref="M86:O86"/>
    <mergeCell ref="M87:O87"/>
    <mergeCell ref="M92:O92"/>
    <mergeCell ref="D89:E89"/>
    <mergeCell ref="D92:E92"/>
    <mergeCell ref="M64:O64"/>
    <mergeCell ref="M67:O67"/>
    <mergeCell ref="M68:O68"/>
    <mergeCell ref="M69:O69"/>
    <mergeCell ref="M70:O70"/>
    <mergeCell ref="M71:O71"/>
    <mergeCell ref="M72:O72"/>
    <mergeCell ref="M73:O73"/>
    <mergeCell ref="M74:O74"/>
    <mergeCell ref="M75:O75"/>
    <mergeCell ref="M78:O78"/>
    <mergeCell ref="M83:O83"/>
    <mergeCell ref="M84:O84"/>
    <mergeCell ref="M85:O85"/>
    <mergeCell ref="D84:E84"/>
    <mergeCell ref="D85:E85"/>
    <mergeCell ref="D86:E86"/>
    <mergeCell ref="D87:E87"/>
    <mergeCell ref="D82:E82"/>
    <mergeCell ref="D90:E90"/>
    <mergeCell ref="M90:O90"/>
    <mergeCell ref="D91:E91"/>
    <mergeCell ref="M91:O91"/>
    <mergeCell ref="H132:I132"/>
    <mergeCell ref="K132:O132"/>
    <mergeCell ref="M133:O133"/>
    <mergeCell ref="M134:O134"/>
    <mergeCell ref="D149:E149"/>
    <mergeCell ref="G149:J149"/>
    <mergeCell ref="M117:O117"/>
    <mergeCell ref="M112:O112"/>
    <mergeCell ref="M113:O113"/>
    <mergeCell ref="M114:O114"/>
    <mergeCell ref="M115:O115"/>
    <mergeCell ref="M116:O116"/>
    <mergeCell ref="B102:O102"/>
    <mergeCell ref="K97:O100"/>
    <mergeCell ref="B147:O147"/>
    <mergeCell ref="B149:C149"/>
    <mergeCell ref="M149:O149"/>
    <mergeCell ref="B106:C106"/>
    <mergeCell ref="D106:O108"/>
    <mergeCell ref="H110:I110"/>
    <mergeCell ref="B104:C104"/>
    <mergeCell ref="D104:F104"/>
    <mergeCell ref="H104:J104"/>
    <mergeCell ref="M104:O104"/>
    <mergeCell ref="B176:C177"/>
    <mergeCell ref="D176:O179"/>
    <mergeCell ref="H181:I181"/>
    <mergeCell ref="K181:O181"/>
    <mergeCell ref="D182:E182"/>
    <mergeCell ref="M182:O182"/>
    <mergeCell ref="B172:O172"/>
    <mergeCell ref="B174:C174"/>
    <mergeCell ref="D174:E174"/>
    <mergeCell ref="G174:J174"/>
    <mergeCell ref="M174:O174"/>
    <mergeCell ref="M139:O139"/>
    <mergeCell ref="M135:O135"/>
    <mergeCell ref="M136:O136"/>
    <mergeCell ref="M137:O137"/>
    <mergeCell ref="M122:P122"/>
    <mergeCell ref="M144:P144"/>
    <mergeCell ref="M170:P170"/>
    <mergeCell ref="K110:O110"/>
    <mergeCell ref="M111:O111"/>
    <mergeCell ref="D186:E186"/>
    <mergeCell ref="M186:O186"/>
    <mergeCell ref="D187:E187"/>
    <mergeCell ref="D188:E188"/>
    <mergeCell ref="D189:E189"/>
    <mergeCell ref="D183:E183"/>
    <mergeCell ref="M183:O183"/>
    <mergeCell ref="D184:E184"/>
    <mergeCell ref="M184:O184"/>
    <mergeCell ref="D185:E185"/>
    <mergeCell ref="M185:O185"/>
    <mergeCell ref="B201:C202"/>
    <mergeCell ref="D201:O204"/>
    <mergeCell ref="H206:I206"/>
    <mergeCell ref="K206:O206"/>
    <mergeCell ref="D207:E207"/>
    <mergeCell ref="M207:O207"/>
    <mergeCell ref="M195:P195"/>
    <mergeCell ref="B197:O197"/>
    <mergeCell ref="B199:C199"/>
    <mergeCell ref="D199:E199"/>
    <mergeCell ref="G199:J199"/>
    <mergeCell ref="M199:O199"/>
    <mergeCell ref="M220:P220"/>
    <mergeCell ref="D156:E156"/>
    <mergeCell ref="D215:E215"/>
    <mergeCell ref="D216:E216"/>
    <mergeCell ref="D217:E217"/>
    <mergeCell ref="M217:O217"/>
    <mergeCell ref="D218:E218"/>
    <mergeCell ref="M218:O218"/>
    <mergeCell ref="D211:E211"/>
    <mergeCell ref="M211:O211"/>
    <mergeCell ref="D212:E212"/>
    <mergeCell ref="D213:E213"/>
    <mergeCell ref="D214:E214"/>
    <mergeCell ref="D208:E208"/>
    <mergeCell ref="M208:O208"/>
    <mergeCell ref="D209:E209"/>
    <mergeCell ref="M209:O209"/>
    <mergeCell ref="D210:E210"/>
    <mergeCell ref="M210:O210"/>
    <mergeCell ref="D190:E190"/>
    <mergeCell ref="D191:E191"/>
    <mergeCell ref="D192:E192"/>
    <mergeCell ref="M192:O192"/>
    <mergeCell ref="D193:E193"/>
  </mergeCells>
  <dataValidations count="2">
    <dataValidation type="textLength" operator="lessThanOrEqual" allowBlank="1" showInputMessage="1" showErrorMessage="1" sqref="D78:E81 D83:E88 D67:E76 D90:E92" xr:uid="{10517ACE-D612-406B-96FF-40EFE3FFAB9A}">
      <formula1>100</formula1>
    </dataValidation>
    <dataValidation type="textLength" operator="lessThanOrEqual" allowBlank="1" showInputMessage="1" showErrorMessage="1" sqref="D158:E168 D183:E193 D208:E218" xr:uid="{5BBF4E05-033D-4F4B-8B8B-024C6144A96E}">
      <formula1>75</formula1>
    </dataValidation>
  </dataValidations>
  <hyperlinks>
    <hyperlink ref="D58:E58" location="'Appropriation Request'!F112" display="Travel Breakdown Below (Click me)" xr:uid="{CC5AA098-522F-41F8-BF69-DEE20F0B0667}"/>
    <hyperlink ref="D59:E59" location="'Appropriation Request'!F134" display="Travel Breakdown Below (Click me)" xr:uid="{84D0EE88-F537-453E-88BE-57B8BF8FB5BB}"/>
    <hyperlink ref="M122" location="Sheet1!A54" display="Return to Main Appropriation Request" xr:uid="{4422A768-5A54-495D-89EA-7AD87828D701}"/>
    <hyperlink ref="M144" location="Sheet1!A54" display="Return to Main Appropriation Request" xr:uid="{792D12A1-CA6D-41F6-BC32-285BB8317FCE}"/>
    <hyperlink ref="M170" location="Sheet1!A54" display="Return to Main Appropriation Request" xr:uid="{86B28732-B2D7-414D-8539-EA0FE73CCEFD}"/>
    <hyperlink ref="D62:E62" location="'Appropriation Request'!F158" display="Event Breakdown Below (click me)" xr:uid="{08C7CB2C-E7E1-4697-BF81-472883E30361}"/>
    <hyperlink ref="M195" location="Sheet1!A54" display="Return to Main Appropriation Request" xr:uid="{F6969119-D23D-4FF8-A1A3-CCAAE379A91C}"/>
    <hyperlink ref="M220" location="Sheet1!A54" display="Return to Main Appropriation Request" xr:uid="{D6DB10B9-6703-4B07-9524-F15BED95F71B}"/>
    <hyperlink ref="D63:E63" location="'Appropriation Request'!F183" display="Event Breakdown Below (click me)" xr:uid="{062A4D83-EC67-434E-8655-9B52B2EE8E50}"/>
    <hyperlink ref="D64:E64" location="'Appropriation Request'!F208" display="Event Breakdown Below (click me)" xr:uid="{14566484-2426-4526-A3FE-57AB5B537BD5}"/>
    <hyperlink ref="M122:P122" location="'Appropriation Request'!D47" display="Return to Main Appropriation Request" xr:uid="{CB6F83D0-99D9-4843-9C1A-ACFC9F3E4010}"/>
    <hyperlink ref="M144:P144" location="'Appropriation Request'!D47" display="Return to Main Appropriation Request" xr:uid="{2D865989-7B0A-42AD-ACEC-D5034973A67F}"/>
    <hyperlink ref="M170:P170" location="'Appropriation Request'!D47" display="Return to Main Appropriation Request" xr:uid="{1D72B6E6-22C2-440A-BCDB-291216BA0AC3}"/>
    <hyperlink ref="M195:P195" location="'Appropriation Request'!D47" display="Return to Main Appropriation Request" xr:uid="{66FA4941-B501-45F3-A43F-80E0067D59A6}"/>
    <hyperlink ref="M220:P220" location="'Appropriation Request'!D47" display="Return to Main Appropriation Request" xr:uid="{DD6EEA7D-4257-4F5F-92F1-04F37947B76F}"/>
  </hyperlink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4B0A-F47F-4CC8-AA0C-4E124208F938}">
  <sheetPr>
    <tabColor theme="7"/>
  </sheetPr>
  <dimension ref="A1"/>
  <sheetViews>
    <sheetView workbookViewId="0">
      <selection activeCell="P21" sqref="P21"/>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18BF7-64EB-4C22-9CA4-FE2C2B919BF7}">
  <sheetPr>
    <tabColor theme="7"/>
  </sheetPr>
  <dimension ref="A1"/>
  <sheetViews>
    <sheetView workbookViewId="0">
      <selection activeCell="O12" sqref="O12"/>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9EF8-37DC-429D-B56F-BA8E91AE226E}">
  <sheetPr codeName="Sheet2">
    <tabColor theme="7"/>
  </sheetPr>
  <dimension ref="B1:M40"/>
  <sheetViews>
    <sheetView workbookViewId="0">
      <selection activeCell="F11" sqref="F11"/>
    </sheetView>
  </sheetViews>
  <sheetFormatPr defaultColWidth="8.7109375" defaultRowHeight="15" x14ac:dyDescent="0.25"/>
  <cols>
    <col min="1" max="1" width="9.7109375" customWidth="1"/>
    <col min="2" max="2" width="63.42578125" customWidth="1"/>
    <col min="3" max="3" width="53.140625" style="66" customWidth="1"/>
    <col min="4" max="4" width="6.42578125" customWidth="1"/>
    <col min="5" max="5" width="12" bestFit="1" customWidth="1"/>
    <col min="6" max="6" width="10.28515625" bestFit="1" customWidth="1"/>
  </cols>
  <sheetData>
    <row r="1" spans="2:6" ht="24" customHeight="1" x14ac:dyDescent="0.25">
      <c r="B1" s="211" t="s">
        <v>96</v>
      </c>
      <c r="C1" s="211"/>
      <c r="E1" s="37" t="s">
        <v>121</v>
      </c>
      <c r="F1" s="112">
        <v>46269</v>
      </c>
    </row>
    <row r="2" spans="2:6" ht="24" customHeight="1" x14ac:dyDescent="0.25">
      <c r="B2" s="211"/>
      <c r="C2" s="211"/>
    </row>
    <row r="3" spans="2:6" ht="61.5" customHeight="1" x14ac:dyDescent="0.25">
      <c r="B3" s="220" t="s">
        <v>125</v>
      </c>
      <c r="C3" s="220"/>
      <c r="E3" s="113"/>
    </row>
    <row r="4" spans="2:6" ht="51.75" customHeight="1" x14ac:dyDescent="0.25">
      <c r="B4" s="220" t="s">
        <v>97</v>
      </c>
      <c r="C4" s="220"/>
      <c r="E4" s="101"/>
    </row>
    <row r="5" spans="2:6" ht="48" customHeight="1" x14ac:dyDescent="0.25">
      <c r="B5" s="220" t="s">
        <v>98</v>
      </c>
      <c r="C5" s="220"/>
      <c r="E5" s="101"/>
    </row>
    <row r="6" spans="2:6" ht="20.25" thickBot="1" x14ac:dyDescent="0.3">
      <c r="B6" s="100"/>
      <c r="C6" s="100"/>
      <c r="E6" s="101"/>
    </row>
    <row r="7" spans="2:6" ht="16.5" thickBot="1" x14ac:dyDescent="0.3">
      <c r="B7" s="240" t="s">
        <v>99</v>
      </c>
      <c r="C7" s="241" t="s">
        <v>100</v>
      </c>
    </row>
    <row r="8" spans="2:6" x14ac:dyDescent="0.25">
      <c r="B8" s="238" t="s">
        <v>101</v>
      </c>
      <c r="C8" s="239">
        <v>150</v>
      </c>
    </row>
    <row r="9" spans="2:6" x14ac:dyDescent="0.25">
      <c r="B9" s="102" t="s">
        <v>102</v>
      </c>
      <c r="C9" s="228">
        <v>750</v>
      </c>
    </row>
    <row r="10" spans="2:6" x14ac:dyDescent="0.25">
      <c r="B10" s="103" t="s">
        <v>103</v>
      </c>
      <c r="C10" s="227">
        <v>300</v>
      </c>
    </row>
    <row r="11" spans="2:6" ht="45" x14ac:dyDescent="0.25">
      <c r="B11" s="104" t="s">
        <v>104</v>
      </c>
      <c r="C11" s="229" t="s">
        <v>105</v>
      </c>
    </row>
    <row r="12" spans="2:6" x14ac:dyDescent="0.25">
      <c r="B12" s="103" t="s">
        <v>106</v>
      </c>
      <c r="C12" s="227">
        <v>200</v>
      </c>
    </row>
    <row r="13" spans="2:6" x14ac:dyDescent="0.25">
      <c r="B13" s="103" t="s">
        <v>64</v>
      </c>
      <c r="C13" s="230">
        <v>600</v>
      </c>
    </row>
    <row r="14" spans="2:6" ht="30" x14ac:dyDescent="0.25">
      <c r="B14" s="103" t="s">
        <v>132</v>
      </c>
      <c r="C14" s="230" t="s">
        <v>133</v>
      </c>
    </row>
    <row r="15" spans="2:6" ht="31.5" x14ac:dyDescent="0.25">
      <c r="B15" s="231" t="s">
        <v>107</v>
      </c>
      <c r="C15" s="232" t="s">
        <v>131</v>
      </c>
    </row>
    <row r="16" spans="2:6" ht="30" x14ac:dyDescent="0.25">
      <c r="B16" s="231"/>
      <c r="C16" s="105" t="s">
        <v>128</v>
      </c>
    </row>
    <row r="17" spans="2:13" x14ac:dyDescent="0.25">
      <c r="B17" s="231"/>
      <c r="C17" s="105" t="s">
        <v>129</v>
      </c>
    </row>
    <row r="18" spans="2:13" ht="15.75" x14ac:dyDescent="0.25">
      <c r="B18" s="231"/>
      <c r="C18" s="233" t="s">
        <v>130</v>
      </c>
    </row>
    <row r="19" spans="2:13" x14ac:dyDescent="0.25">
      <c r="B19" s="103" t="s">
        <v>108</v>
      </c>
      <c r="C19" s="234" t="s">
        <v>109</v>
      </c>
    </row>
    <row r="20" spans="2:13" x14ac:dyDescent="0.25">
      <c r="B20" s="103" t="s">
        <v>110</v>
      </c>
      <c r="C20" s="235" t="s">
        <v>111</v>
      </c>
    </row>
    <row r="21" spans="2:13" x14ac:dyDescent="0.25">
      <c r="B21" s="103" t="s">
        <v>112</v>
      </c>
      <c r="C21" s="230">
        <v>150</v>
      </c>
    </row>
    <row r="22" spans="2:13" ht="31.5" x14ac:dyDescent="0.25">
      <c r="B22" s="103" t="s">
        <v>126</v>
      </c>
      <c r="C22" s="236" t="s">
        <v>127</v>
      </c>
    </row>
    <row r="23" spans="2:13" ht="31.5" x14ac:dyDescent="0.25">
      <c r="B23" s="103" t="s">
        <v>51</v>
      </c>
      <c r="C23" s="236" t="s">
        <v>134</v>
      </c>
    </row>
    <row r="24" spans="2:13" x14ac:dyDescent="0.25">
      <c r="B24" s="103" t="s">
        <v>113</v>
      </c>
      <c r="C24" s="237" t="s">
        <v>114</v>
      </c>
    </row>
    <row r="25" spans="2:13" ht="45" x14ac:dyDescent="0.25">
      <c r="B25" s="106" t="s">
        <v>115</v>
      </c>
      <c r="C25" s="107" t="s">
        <v>116</v>
      </c>
      <c r="M25" s="108"/>
    </row>
    <row r="26" spans="2:13" ht="30.75" thickBot="1" x14ac:dyDescent="0.3">
      <c r="B26" s="109" t="s">
        <v>117</v>
      </c>
      <c r="C26" s="110" t="s">
        <v>118</v>
      </c>
    </row>
    <row r="29" spans="2:13" ht="16.5" thickBot="1" x14ac:dyDescent="0.3">
      <c r="B29" s="111" t="s">
        <v>119</v>
      </c>
    </row>
    <row r="30" spans="2:13" ht="15" customHeight="1" x14ac:dyDescent="0.25">
      <c r="B30" s="214" t="s">
        <v>122</v>
      </c>
      <c r="C30" s="215"/>
    </row>
    <row r="31" spans="2:13" x14ac:dyDescent="0.25">
      <c r="B31" s="216"/>
      <c r="C31" s="217"/>
    </row>
    <row r="32" spans="2:13" ht="15.75" thickBot="1" x14ac:dyDescent="0.3">
      <c r="B32" s="218"/>
      <c r="C32" s="219"/>
    </row>
    <row r="33" spans="2:3" x14ac:dyDescent="0.25">
      <c r="B33" s="66"/>
    </row>
    <row r="35" spans="2:3" ht="15" customHeight="1" x14ac:dyDescent="0.25">
      <c r="B35" s="221" t="s">
        <v>135</v>
      </c>
      <c r="C35" s="222"/>
    </row>
    <row r="36" spans="2:3" x14ac:dyDescent="0.25">
      <c r="B36" s="223"/>
      <c r="C36" s="224"/>
    </row>
    <row r="37" spans="2:3" ht="15.75" thickBot="1" x14ac:dyDescent="0.3">
      <c r="B37" s="225"/>
      <c r="C37" s="226"/>
    </row>
    <row r="39" spans="2:3" x14ac:dyDescent="0.25">
      <c r="B39" s="212" t="s">
        <v>120</v>
      </c>
      <c r="C39" s="212"/>
    </row>
    <row r="40" spans="2:3" x14ac:dyDescent="0.25">
      <c r="B40" s="213" t="s">
        <v>136</v>
      </c>
      <c r="C40" s="213"/>
    </row>
  </sheetData>
  <mergeCells count="9">
    <mergeCell ref="B35:C37"/>
    <mergeCell ref="B1:C2"/>
    <mergeCell ref="B39:C39"/>
    <mergeCell ref="B40:C40"/>
    <mergeCell ref="B30:C32"/>
    <mergeCell ref="B3:C3"/>
    <mergeCell ref="B4:C4"/>
    <mergeCell ref="B5:C5"/>
    <mergeCell ref="B15:B18"/>
  </mergeCells>
  <hyperlinks>
    <hyperlink ref="B40" r:id="rId1" xr:uid="{9276E695-8BCE-4D0F-983D-BB4BCE0F1D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Appropriation Request</vt:lpstr>
      <vt:lpstr>Appropriation Process</vt:lpstr>
      <vt:lpstr>Fall 2026 Schedule</vt:lpstr>
      <vt:lpstr>Standing Rules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 Anderson</dc:creator>
  <cp:lastModifiedBy>Karl Anderson</cp:lastModifiedBy>
  <dcterms:created xsi:type="dcterms:W3CDTF">2026-07-07T22:27:12Z</dcterms:created>
  <dcterms:modified xsi:type="dcterms:W3CDTF">2026-09-04T17:05:42Z</dcterms:modified>
</cp:coreProperties>
</file>